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bogera\Desktop\"/>
    </mc:Choice>
  </mc:AlternateContent>
  <bookViews>
    <workbookView xWindow="0" yWindow="0" windowWidth="10510" windowHeight="5130" tabRatio="813" firstSheet="8" activeTab="13"/>
  </bookViews>
  <sheets>
    <sheet name="Fractions Data" sheetId="15" r:id="rId1"/>
    <sheet name=" Fractions Solution" sheetId="16" r:id="rId2"/>
    <sheet name="Chart1" sheetId="23" r:id="rId3"/>
    <sheet name="Attendance" sheetId="19" r:id="rId4"/>
    <sheet name="Attendance Solution" sheetId="20" r:id="rId5"/>
    <sheet name="Washington Data" sheetId="12" r:id="rId6"/>
    <sheet name="Washington Solution 1" sheetId="24" r:id="rId7"/>
    <sheet name="Washington Solution 2" sheetId="22" r:id="rId8"/>
    <sheet name="Report Card Data" sheetId="25" r:id="rId9"/>
    <sheet name="Report Card Solution" sheetId="26" r:id="rId10"/>
    <sheet name="Multivariate Ex. Data" sheetId="28" r:id="rId11"/>
    <sheet name="Multivariate Solution" sheetId="29" r:id="rId12"/>
    <sheet name="Spearman Ex. Data" sheetId="27" r:id="rId13"/>
    <sheet name="Spearman Ex. Solution" sheetId="30" r:id="rId14"/>
  </sheets>
  <definedNames>
    <definedName name="______2006" localSheetId="1">#REF!</definedName>
    <definedName name="______2006" localSheetId="3">#REF!</definedName>
    <definedName name="______2006" localSheetId="4">#REF!</definedName>
    <definedName name="______2006" localSheetId="0">#REF!</definedName>
    <definedName name="______2006" localSheetId="5">#REF!</definedName>
    <definedName name="______2006">#REF!</definedName>
    <definedName name="_____2006" localSheetId="5">'Washington Data'!$A$1:$T$110</definedName>
    <definedName name="____2006" localSheetId="1">#REF!</definedName>
    <definedName name="____2006" localSheetId="3">#REF!</definedName>
    <definedName name="____2006" localSheetId="4">#REF!</definedName>
    <definedName name="____2006" localSheetId="0">#REF!</definedName>
    <definedName name="____2006" localSheetId="5">#REF!</definedName>
    <definedName name="____2006">#REF!</definedName>
    <definedName name="___2006" localSheetId="1">#REF!</definedName>
    <definedName name="___2006" localSheetId="3">#REF!</definedName>
    <definedName name="___2006" localSheetId="4">#REF!</definedName>
    <definedName name="___2006" localSheetId="0">#REF!</definedName>
    <definedName name="___2006" localSheetId="5">#REF!</definedName>
    <definedName name="___2006">#REF!</definedName>
    <definedName name="__2006" localSheetId="1">#REF!</definedName>
    <definedName name="__2006" localSheetId="3">#REF!</definedName>
    <definedName name="__2006" localSheetId="4">#REF!</definedName>
    <definedName name="__2006" localSheetId="0">#REF!</definedName>
    <definedName name="__2006" localSheetId="5">#REF!</definedName>
    <definedName name="__2006">#REF!</definedName>
    <definedName name="attend">#REF!</definedName>
    <definedName name="frac" localSheetId="3">#REF!</definedName>
    <definedName name="frac" localSheetId="4">#REF!</definedName>
    <definedName name="frac">#REF!</definedName>
    <definedName name="fract" localSheetId="3">#REF!</definedName>
    <definedName name="fract" localSheetId="4">#REF!</definedName>
    <definedName name="fract">#REF!</definedName>
    <definedName name="halsey">#REF!</definedName>
    <definedName name="ksoowujh">#REF!</definedName>
    <definedName name="lal">#REF!</definedName>
    <definedName name="new" localSheetId="1">#REF!</definedName>
    <definedName name="new" localSheetId="3">#REF!</definedName>
    <definedName name="new" localSheetId="4">#REF!</definedName>
    <definedName name="new" localSheetId="0">#REF!</definedName>
    <definedName name="new">#REF!</definedName>
    <definedName name="yu" localSheetId="1">#REF!</definedName>
    <definedName name="yu" localSheetId="3">#REF!</definedName>
    <definedName name="yu" localSheetId="4">#REF!</definedName>
    <definedName name="yu" localSheetId="0">#REF!</definedName>
    <definedName name="yu">#REF!</definedName>
  </definedNames>
  <calcPr calcId="152511" iterate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9" l="1"/>
  <c r="H1" i="30"/>
  <c r="E3" i="30"/>
  <c r="E4" i="30"/>
  <c r="E5" i="30"/>
  <c r="E6" i="30"/>
  <c r="E7" i="30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40" i="30"/>
  <c r="E41" i="30"/>
  <c r="E42" i="30"/>
  <c r="E43" i="30"/>
  <c r="E44" i="30"/>
  <c r="E45" i="30"/>
  <c r="E46" i="30"/>
  <c r="E47" i="30"/>
  <c r="E48" i="30"/>
  <c r="E49" i="30"/>
  <c r="E50" i="30"/>
  <c r="E51" i="30"/>
  <c r="E52" i="30"/>
  <c r="E53" i="30"/>
  <c r="E54" i="30"/>
  <c r="E55" i="30"/>
  <c r="E56" i="30"/>
  <c r="E57" i="30"/>
  <c r="E58" i="30"/>
  <c r="E59" i="30"/>
  <c r="E60" i="30"/>
  <c r="E61" i="30"/>
  <c r="E62" i="30"/>
  <c r="E63" i="30"/>
  <c r="E64" i="30"/>
  <c r="E65" i="30"/>
  <c r="E66" i="30"/>
  <c r="E67" i="30"/>
  <c r="E68" i="30"/>
  <c r="E69" i="30"/>
  <c r="E70" i="30"/>
  <c r="E71" i="30"/>
  <c r="E72" i="30"/>
  <c r="E73" i="30"/>
  <c r="E74" i="30"/>
  <c r="E75" i="30"/>
  <c r="E76" i="30"/>
  <c r="E77" i="30"/>
  <c r="E78" i="30"/>
  <c r="E79" i="30"/>
  <c r="E80" i="30"/>
  <c r="E81" i="30"/>
  <c r="E82" i="30"/>
  <c r="E83" i="30"/>
  <c r="E84" i="30"/>
  <c r="E85" i="30"/>
  <c r="E86" i="30"/>
  <c r="E87" i="30"/>
  <c r="E88" i="30"/>
  <c r="E89" i="30"/>
  <c r="E90" i="30"/>
  <c r="E91" i="30"/>
  <c r="E92" i="30"/>
  <c r="E93" i="30"/>
  <c r="E94" i="30"/>
  <c r="E95" i="30"/>
  <c r="E96" i="30"/>
  <c r="E97" i="30"/>
  <c r="E98" i="30"/>
  <c r="E99" i="30"/>
  <c r="E100" i="30"/>
  <c r="E101" i="30"/>
  <c r="E102" i="30"/>
  <c r="E103" i="30"/>
  <c r="E104" i="30"/>
  <c r="E105" i="30"/>
  <c r="E106" i="30"/>
  <c r="E107" i="30"/>
  <c r="E108" i="30"/>
  <c r="E109" i="30"/>
  <c r="E110" i="30"/>
  <c r="E111" i="30"/>
  <c r="E112" i="30"/>
  <c r="E113" i="30"/>
  <c r="E114" i="30"/>
  <c r="E115" i="30"/>
  <c r="E116" i="30"/>
  <c r="E2" i="30"/>
  <c r="H1" i="26"/>
  <c r="E3" i="26"/>
  <c r="E4" i="26"/>
  <c r="E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" i="26"/>
  <c r="D33" i="16"/>
  <c r="E6" i="20"/>
  <c r="E5" i="20"/>
  <c r="C31" i="16"/>
  <c r="B31" i="16"/>
  <c r="C30" i="16"/>
  <c r="B30" i="16"/>
  <c r="C29" i="16"/>
  <c r="B29" i="16"/>
  <c r="C28" i="16"/>
  <c r="B28" i="16"/>
  <c r="C27" i="16"/>
  <c r="B27" i="16"/>
  <c r="C31" i="15"/>
  <c r="B31" i="15"/>
  <c r="C30" i="15"/>
  <c r="B30" i="15"/>
  <c r="C29" i="15"/>
  <c r="B29" i="15"/>
  <c r="C28" i="15"/>
  <c r="B28" i="15"/>
  <c r="C27" i="15"/>
  <c r="B27" i="15"/>
  <c r="J124" i="12"/>
  <c r="F124" i="12"/>
  <c r="I123" i="12"/>
  <c r="E123" i="12"/>
  <c r="H122" i="12"/>
  <c r="J120" i="12"/>
  <c r="F120" i="12"/>
  <c r="K118" i="12"/>
  <c r="J118" i="12"/>
  <c r="J125" i="12"/>
  <c r="I118" i="12"/>
  <c r="I125" i="12"/>
  <c r="H118" i="12"/>
  <c r="H125" i="12"/>
  <c r="G118" i="12"/>
  <c r="F118" i="12"/>
  <c r="F125" i="12"/>
  <c r="E118" i="12"/>
  <c r="E125" i="12"/>
  <c r="K117" i="12"/>
  <c r="K124" i="12"/>
  <c r="J117" i="12"/>
  <c r="I117" i="12"/>
  <c r="I124" i="12"/>
  <c r="H117" i="12"/>
  <c r="H124" i="12"/>
  <c r="G117" i="12"/>
  <c r="G124" i="12"/>
  <c r="F117" i="12"/>
  <c r="E117" i="12"/>
  <c r="E124" i="12"/>
  <c r="T116" i="12"/>
  <c r="S116" i="12"/>
  <c r="R116" i="12"/>
  <c r="Q116" i="12"/>
  <c r="P116" i="12"/>
  <c r="O116" i="12"/>
  <c r="N116" i="12"/>
  <c r="M116" i="12"/>
  <c r="K116" i="12"/>
  <c r="K123" i="12"/>
  <c r="J116" i="12"/>
  <c r="J123" i="12"/>
  <c r="I116" i="12"/>
  <c r="H116" i="12"/>
  <c r="H123" i="12"/>
  <c r="G116" i="12"/>
  <c r="G123" i="12"/>
  <c r="F116" i="12"/>
  <c r="F123" i="12"/>
  <c r="E116" i="12"/>
  <c r="T115" i="12"/>
  <c r="S115" i="12"/>
  <c r="R115" i="12"/>
  <c r="Q115" i="12"/>
  <c r="P115" i="12"/>
  <c r="O115" i="12"/>
  <c r="N115" i="12"/>
  <c r="M115" i="12"/>
  <c r="K115" i="12"/>
  <c r="K122" i="12"/>
  <c r="J115" i="12"/>
  <c r="J122" i="12"/>
  <c r="I115" i="12"/>
  <c r="I122" i="12"/>
  <c r="H115" i="12"/>
  <c r="G115" i="12"/>
  <c r="G122" i="12"/>
  <c r="F115" i="12"/>
  <c r="F122" i="12"/>
  <c r="E115" i="12"/>
  <c r="E122" i="12"/>
  <c r="T114" i="12"/>
  <c r="S114" i="12"/>
  <c r="R114" i="12"/>
  <c r="Q114" i="12"/>
  <c r="P114" i="12"/>
  <c r="O114" i="12"/>
  <c r="N114" i="12"/>
  <c r="M114" i="12"/>
  <c r="K114" i="12"/>
  <c r="J114" i="12"/>
  <c r="J121" i="12"/>
  <c r="I114" i="12"/>
  <c r="I121" i="12"/>
  <c r="H114" i="12"/>
  <c r="H121" i="12"/>
  <c r="G114" i="12"/>
  <c r="F114" i="12"/>
  <c r="F121" i="12"/>
  <c r="E114" i="12"/>
  <c r="E121" i="12"/>
  <c r="T113" i="12"/>
  <c r="S113" i="12"/>
  <c r="R113" i="12"/>
  <c r="Q113" i="12"/>
  <c r="P113" i="12"/>
  <c r="O113" i="12"/>
  <c r="N113" i="12"/>
  <c r="M113" i="12"/>
  <c r="K113" i="12"/>
  <c r="K120" i="12"/>
  <c r="J113" i="12"/>
  <c r="I113" i="12"/>
  <c r="I120" i="12"/>
  <c r="H113" i="12"/>
  <c r="H120" i="12"/>
  <c r="G113" i="12"/>
  <c r="G120" i="12"/>
  <c r="F113" i="12"/>
  <c r="E113" i="12"/>
  <c r="E120" i="12"/>
  <c r="T112" i="12"/>
  <c r="S112" i="12"/>
  <c r="R112" i="12"/>
  <c r="Q112" i="12"/>
  <c r="P112" i="12"/>
  <c r="O112" i="12"/>
  <c r="N112" i="12"/>
  <c r="M112" i="12"/>
  <c r="K112" i="12"/>
  <c r="K125" i="12"/>
  <c r="J112" i="12"/>
  <c r="I112" i="12"/>
  <c r="H112" i="12"/>
  <c r="G112" i="12"/>
  <c r="G125" i="12"/>
  <c r="F112" i="12"/>
  <c r="E112" i="12"/>
  <c r="G121" i="12"/>
  <c r="K121" i="12"/>
</calcChain>
</file>

<file path=xl/sharedStrings.xml><?xml version="1.0" encoding="utf-8"?>
<sst xmlns="http://schemas.openxmlformats.org/spreadsheetml/2006/main" count="600" uniqueCount="69">
  <si>
    <t>Grade</t>
  </si>
  <si>
    <t>Gender</t>
  </si>
  <si>
    <t>Math Raw Score (40)</t>
  </si>
  <si>
    <t>n=</t>
  </si>
  <si>
    <t>mean=</t>
  </si>
  <si>
    <t>median=</t>
  </si>
  <si>
    <t>mode=</t>
  </si>
  <si>
    <t>Stand Dev.=</t>
  </si>
  <si>
    <t>Number and Numerical Operations Raw Score (10)</t>
  </si>
  <si>
    <t>4th gd. Fraction Quiz (100)</t>
  </si>
  <si>
    <t xml:space="preserve">mean = </t>
  </si>
  <si>
    <t>range=</t>
  </si>
  <si>
    <t>Stand. Dev.</t>
  </si>
  <si>
    <t>Student</t>
  </si>
  <si>
    <t>Math Raw Score Ranked</t>
  </si>
  <si>
    <t>Test ID</t>
  </si>
  <si>
    <t>District Name</t>
  </si>
  <si>
    <t>School Name</t>
  </si>
  <si>
    <t>ED</t>
  </si>
  <si>
    <t>IDEA</t>
  </si>
  <si>
    <t xml:space="preserve"> TEST ACCOM</t>
  </si>
  <si>
    <t>Ethnic Codes</t>
  </si>
  <si>
    <t>Time in School Less than One Year</t>
  </si>
  <si>
    <t>Attendance</t>
  </si>
  <si>
    <t>Geometry and Measurement Raw Score (10)</t>
  </si>
  <si>
    <t>Patterns and Algebra Raw Score (10)</t>
  </si>
  <si>
    <t>Data Analysis, Probability and Discrete Mathematics Raw Score (10)</t>
  </si>
  <si>
    <t>Problem Solving Skills Raw Score (40)</t>
  </si>
  <si>
    <t>Math Scale Score (100-300)</t>
  </si>
  <si>
    <t>Smallville</t>
  </si>
  <si>
    <t>Washington</t>
  </si>
  <si>
    <t>I</t>
  </si>
  <si>
    <t>Days Absent</t>
  </si>
  <si>
    <t>Final Math Grades</t>
  </si>
  <si>
    <t>Pearson r =</t>
  </si>
  <si>
    <t>Final Grade in Math</t>
  </si>
  <si>
    <t>S</t>
  </si>
  <si>
    <t>E = Excellent</t>
  </si>
  <si>
    <t>AA = Above Average</t>
  </si>
  <si>
    <t>AA</t>
  </si>
  <si>
    <t>S = Satisfacotry</t>
  </si>
  <si>
    <t>NFD = Needs Further Development</t>
  </si>
  <si>
    <t>NFD</t>
  </si>
  <si>
    <t>E</t>
  </si>
  <si>
    <t xml:space="preserve">Spearman rho = </t>
  </si>
  <si>
    <t>E = Excellent =4</t>
  </si>
  <si>
    <t>AA = Above Average = 3</t>
  </si>
  <si>
    <t>S = Satisfacotry =2</t>
  </si>
  <si>
    <t>NFD = Needs Further Development = 1</t>
  </si>
  <si>
    <t>State Student Number</t>
  </si>
  <si>
    <t>Math Course</t>
  </si>
  <si>
    <t xml:space="preserve">NJASK Math Scale  Score </t>
  </si>
  <si>
    <t>Algebra</t>
  </si>
  <si>
    <t>Geometry H</t>
  </si>
  <si>
    <t>Algebra H</t>
  </si>
  <si>
    <t>Geometry</t>
  </si>
  <si>
    <t>General Math</t>
  </si>
  <si>
    <t>Student Number</t>
  </si>
  <si>
    <t>Final Algebra  Grade</t>
  </si>
  <si>
    <t>Final GPA</t>
  </si>
  <si>
    <t>Credit Hours Earned</t>
  </si>
  <si>
    <t>LAL Scale Score</t>
  </si>
  <si>
    <t>Math Scale Score</t>
  </si>
  <si>
    <t>H Geometry</t>
  </si>
  <si>
    <t>H Algebra</t>
  </si>
  <si>
    <t>General</t>
  </si>
  <si>
    <t>Ranked</t>
  </si>
  <si>
    <r>
      <t xml:space="preserve"> r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=</t>
    </r>
  </si>
  <si>
    <r>
      <t>Final GPA/Final Algebra Grade r</t>
    </r>
    <r>
      <rPr>
        <vertAlign val="superscript"/>
        <sz val="12"/>
        <color theme="1"/>
        <rFont val="Times New Roman"/>
        <family val="1"/>
      </rPr>
      <t xml:space="preserve">2   </t>
    </r>
    <r>
      <rPr>
        <sz val="12"/>
        <color theme="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</si>
</sst>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8" formatCode="0.000000000"/>
  </numFmts>
  <fonts count="18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sz val="10"/>
      <name val="MS Sans Serif"/>
      <family val="2"/>
    </font>
    <font>
      <b/>
      <sz val="10"/>
      <name val="MS Sans Serif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2" borderId="0" xfId="1" quotePrefix="1" applyNumberFormat="1" applyFont="1" applyFill="1" applyAlignment="1">
      <alignment wrapText="1"/>
    </xf>
    <xf numFmtId="0" fontId="2" fillId="0" borderId="0" xfId="1" quotePrefix="1" applyNumberFormat="1" applyFont="1" applyAlignment="1">
      <alignment wrapText="1"/>
    </xf>
    <xf numFmtId="0" fontId="2" fillId="2" borderId="0" xfId="1" applyNumberFormat="1" applyFont="1" applyFill="1" applyAlignment="1">
      <alignment wrapText="1"/>
    </xf>
    <xf numFmtId="0" fontId="2" fillId="0" borderId="0" xfId="1" applyFont="1" applyAlignment="1">
      <alignment wrapText="1"/>
    </xf>
    <xf numFmtId="0" fontId="1" fillId="2" borderId="0" xfId="1" applyNumberFormat="1" applyFill="1"/>
    <xf numFmtId="0" fontId="1" fillId="0" borderId="0" xfId="1" quotePrefix="1" applyNumberFormat="1"/>
    <xf numFmtId="0" fontId="1" fillId="2" borderId="0" xfId="1" quotePrefix="1" applyNumberFormat="1" applyFill="1"/>
    <xf numFmtId="164" fontId="1" fillId="0" borderId="0" xfId="1" quotePrefix="1" applyNumberFormat="1"/>
    <xf numFmtId="0" fontId="1" fillId="0" borderId="0" xfId="1"/>
    <xf numFmtId="164" fontId="1" fillId="2" borderId="0" xfId="1" quotePrefix="1" applyNumberFormat="1" applyFill="1"/>
    <xf numFmtId="0" fontId="1" fillId="2" borderId="0" xfId="1" applyFill="1"/>
    <xf numFmtId="2" fontId="1" fillId="0" borderId="0" xfId="1" applyNumberFormat="1"/>
    <xf numFmtId="10" fontId="1" fillId="0" borderId="0" xfId="1" applyNumberFormat="1"/>
    <xf numFmtId="0" fontId="0" fillId="0" borderId="0" xfId="0" applyAlignment="1">
      <alignment wrapText="1"/>
    </xf>
    <xf numFmtId="165" fontId="0" fillId="0" borderId="0" xfId="0" applyNumberFormat="1"/>
    <xf numFmtId="0" fontId="0" fillId="0" borderId="0" xfId="0" applyFill="1"/>
    <xf numFmtId="0" fontId="2" fillId="0" borderId="0" xfId="1" applyNumberFormat="1" applyFont="1" applyAlignment="1">
      <alignment wrapText="1"/>
    </xf>
    <xf numFmtId="0" fontId="2" fillId="3" borderId="0" xfId="1" applyNumberFormat="1" applyFont="1" applyFill="1" applyAlignment="1">
      <alignment wrapText="1"/>
    </xf>
    <xf numFmtId="0" fontId="1" fillId="0" borderId="0" xfId="1" applyNumberFormat="1"/>
    <xf numFmtId="164" fontId="1" fillId="3" borderId="0" xfId="1" quotePrefix="1" applyNumberFormat="1" applyFill="1"/>
    <xf numFmtId="2" fontId="1" fillId="3" borderId="0" xfId="1" applyNumberFormat="1" applyFill="1"/>
    <xf numFmtId="0" fontId="1" fillId="3" borderId="0" xfId="1" applyFill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164" fontId="4" fillId="0" borderId="0" xfId="0" quotePrefix="1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65" fontId="7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/>
    <xf numFmtId="165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165" fontId="11" fillId="0" borderId="0" xfId="0" applyNumberFormat="1" applyFont="1" applyFill="1" applyBorder="1" applyAlignment="1"/>
    <xf numFmtId="165" fontId="11" fillId="0" borderId="1" xfId="0" applyNumberFormat="1" applyFon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14" fillId="0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wrapText="1"/>
    </xf>
    <xf numFmtId="0" fontId="11" fillId="5" borderId="0" xfId="0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2" fillId="0" borderId="0" xfId="1" quotePrefix="1" applyNumberFormat="1" applyFont="1" applyAlignment="1">
      <alignment wrapText="1"/>
    </xf>
    <xf numFmtId="0" fontId="2" fillId="0" borderId="0" xfId="1" applyFont="1" applyAlignment="1">
      <alignment wrapText="1"/>
    </xf>
    <xf numFmtId="0" fontId="1" fillId="0" borderId="0" xfId="1" quotePrefix="1" applyNumberFormat="1"/>
    <xf numFmtId="164" fontId="1" fillId="0" borderId="0" xfId="1" quotePrefix="1" applyNumberFormat="1"/>
    <xf numFmtId="0" fontId="1" fillId="0" borderId="0" xfId="1" applyFont="1" applyFill="1"/>
    <xf numFmtId="1" fontId="1" fillId="0" borderId="0" xfId="1" quotePrefix="1" applyNumberFormat="1"/>
    <xf numFmtId="0" fontId="2" fillId="4" borderId="0" xfId="1" applyNumberFormat="1" applyFont="1" applyFill="1" applyAlignment="1">
      <alignment wrapText="1"/>
    </xf>
    <xf numFmtId="0" fontId="1" fillId="4" borderId="0" xfId="1" quotePrefix="1" applyNumberFormat="1" applyFill="1"/>
    <xf numFmtId="164" fontId="1" fillId="4" borderId="0" xfId="1" quotePrefix="1" applyNumberFormat="1" applyFill="1"/>
    <xf numFmtId="0" fontId="2" fillId="4" borderId="0" xfId="1" quotePrefix="1" applyNumberFormat="1" applyFont="1" applyFill="1" applyAlignment="1">
      <alignment wrapText="1"/>
    </xf>
    <xf numFmtId="0" fontId="1" fillId="4" borderId="0" xfId="1" applyNumberFormat="1" applyFill="1" applyAlignment="1">
      <alignment horizontal="center"/>
    </xf>
    <xf numFmtId="164" fontId="3" fillId="0" borderId="0" xfId="1" quotePrefix="1" applyNumberFormat="1" applyFont="1"/>
    <xf numFmtId="0" fontId="0" fillId="0" borderId="0" xfId="0"/>
    <xf numFmtId="0" fontId="2" fillId="0" borderId="0" xfId="1" quotePrefix="1" applyNumberFormat="1" applyFont="1" applyAlignment="1">
      <alignment wrapText="1"/>
    </xf>
    <xf numFmtId="0" fontId="2" fillId="0" borderId="0" xfId="1" applyFont="1" applyAlignment="1">
      <alignment wrapText="1"/>
    </xf>
    <xf numFmtId="0" fontId="1" fillId="0" borderId="0" xfId="1" quotePrefix="1" applyNumberFormat="1"/>
    <xf numFmtId="164" fontId="1" fillId="0" borderId="0" xfId="1" quotePrefix="1" applyNumberFormat="1"/>
    <xf numFmtId="1" fontId="1" fillId="0" borderId="0" xfId="1" quotePrefix="1" applyNumberFormat="1"/>
    <xf numFmtId="0" fontId="2" fillId="4" borderId="0" xfId="1" applyNumberFormat="1" applyFont="1" applyFill="1" applyAlignment="1">
      <alignment wrapText="1"/>
    </xf>
    <xf numFmtId="0" fontId="1" fillId="4" borderId="0" xfId="1" quotePrefix="1" applyNumberFormat="1" applyFill="1"/>
    <xf numFmtId="164" fontId="1" fillId="4" borderId="0" xfId="1" quotePrefix="1" applyNumberFormat="1" applyFill="1"/>
    <xf numFmtId="0" fontId="2" fillId="4" borderId="0" xfId="1" quotePrefix="1" applyNumberFormat="1" applyFont="1" applyFill="1" applyAlignment="1">
      <alignment wrapText="1"/>
    </xf>
    <xf numFmtId="0" fontId="1" fillId="4" borderId="0" xfId="1" applyNumberFormat="1" applyFill="1" applyAlignment="1">
      <alignment horizontal="center"/>
    </xf>
    <xf numFmtId="0" fontId="2" fillId="0" borderId="0" xfId="1" applyFont="1" applyAlignment="1">
      <alignment horizontal="right" wrapText="1"/>
    </xf>
    <xf numFmtId="165" fontId="2" fillId="0" borderId="0" xfId="1" quotePrefix="1" applyNumberFormat="1" applyFont="1" applyAlignment="1">
      <alignment wrapText="1"/>
    </xf>
    <xf numFmtId="0" fontId="15" fillId="0" borderId="3" xfId="1" applyFont="1" applyFill="1" applyBorder="1" applyAlignment="1">
      <alignment horizontal="center" wrapText="1"/>
    </xf>
    <xf numFmtId="1" fontId="16" fillId="0" borderId="4" xfId="0" applyNumberFormat="1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wrapText="1"/>
    </xf>
    <xf numFmtId="1" fontId="17" fillId="0" borderId="4" xfId="0" applyNumberFormat="1" applyFont="1" applyFill="1" applyBorder="1" applyAlignment="1">
      <alignment horizontal="center" wrapText="1"/>
    </xf>
    <xf numFmtId="2" fontId="17" fillId="0" borderId="4" xfId="0" applyNumberFormat="1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0" fontId="16" fillId="0" borderId="4" xfId="0" applyNumberFormat="1" applyFont="1" applyFill="1" applyBorder="1" applyAlignment="1">
      <alignment horizontal="center" wrapText="1"/>
    </xf>
    <xf numFmtId="0" fontId="15" fillId="0" borderId="5" xfId="0" applyFont="1" applyFill="1" applyBorder="1" applyAlignment="1">
      <alignment horizontal="center" wrapText="1"/>
    </xf>
    <xf numFmtId="168" fontId="0" fillId="2" borderId="0" xfId="0" applyNumberFormat="1" applyFill="1" applyBorder="1" applyAlignment="1"/>
    <xf numFmtId="0" fontId="0" fillId="6" borderId="0" xfId="0" applyFill="1" applyBorder="1" applyAlignment="1"/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theme" Target="theme/theme1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Scatterplot for 4th Grade Frac. Quiz &amp; Number/Numerical Operations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 Fractions Solution'!$C$1</c:f>
              <c:strCache>
                <c:ptCount val="1"/>
                <c:pt idx="0">
                  <c:v>Number and Numerical Operations Raw Score (10)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 Fractions Solution'!$B$2:$B$26</c:f>
              <c:numCache>
                <c:formatCode>General</c:formatCode>
                <c:ptCount val="25"/>
                <c:pt idx="0">
                  <c:v>74</c:v>
                </c:pt>
                <c:pt idx="1">
                  <c:v>74</c:v>
                </c:pt>
                <c:pt idx="2">
                  <c:v>75</c:v>
                </c:pt>
                <c:pt idx="3">
                  <c:v>76</c:v>
                </c:pt>
                <c:pt idx="4">
                  <c:v>77</c:v>
                </c:pt>
                <c:pt idx="5">
                  <c:v>78</c:v>
                </c:pt>
                <c:pt idx="6">
                  <c:v>79</c:v>
                </c:pt>
                <c:pt idx="7">
                  <c:v>80</c:v>
                </c:pt>
                <c:pt idx="8">
                  <c:v>81</c:v>
                </c:pt>
                <c:pt idx="9">
                  <c:v>81</c:v>
                </c:pt>
                <c:pt idx="10">
                  <c:v>81</c:v>
                </c:pt>
                <c:pt idx="11">
                  <c:v>82</c:v>
                </c:pt>
                <c:pt idx="12">
                  <c:v>82</c:v>
                </c:pt>
                <c:pt idx="13">
                  <c:v>82</c:v>
                </c:pt>
                <c:pt idx="14">
                  <c:v>83</c:v>
                </c:pt>
                <c:pt idx="15">
                  <c:v>83</c:v>
                </c:pt>
                <c:pt idx="16">
                  <c:v>84</c:v>
                </c:pt>
                <c:pt idx="17">
                  <c:v>86</c:v>
                </c:pt>
                <c:pt idx="18">
                  <c:v>86</c:v>
                </c:pt>
                <c:pt idx="19">
                  <c:v>88</c:v>
                </c:pt>
                <c:pt idx="20">
                  <c:v>89</c:v>
                </c:pt>
                <c:pt idx="21">
                  <c:v>89</c:v>
                </c:pt>
                <c:pt idx="22">
                  <c:v>91</c:v>
                </c:pt>
                <c:pt idx="23">
                  <c:v>92</c:v>
                </c:pt>
                <c:pt idx="24">
                  <c:v>92</c:v>
                </c:pt>
              </c:numCache>
            </c:numRef>
          </c:xVal>
          <c:yVal>
            <c:numRef>
              <c:f>' Fractions Solution'!$C$2:$C$26</c:f>
              <c:numCache>
                <c:formatCode>0.0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8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8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6</c:v>
                </c:pt>
                <c:pt idx="16">
                  <c:v>5</c:v>
                </c:pt>
                <c:pt idx="17">
                  <c:v>9</c:v>
                </c:pt>
                <c:pt idx="18">
                  <c:v>8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10</c:v>
                </c:pt>
                <c:pt idx="23">
                  <c:v>8</c:v>
                </c:pt>
                <c:pt idx="24">
                  <c:v>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38776"/>
        <c:axId val="42036816"/>
      </c:scatterChart>
      <c:valAx>
        <c:axId val="42038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Number &amp;Numerical Operations Raw Score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36816"/>
        <c:crosses val="autoZero"/>
        <c:crossBetween val="midCat"/>
      </c:valAx>
      <c:valAx>
        <c:axId val="4203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4th Grade Fractions Quiz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38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Scatterplot Absences/Final Math Grades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'Attendance Solution'!$C$1</c:f>
              <c:strCache>
                <c:ptCount val="1"/>
                <c:pt idx="0">
                  <c:v>Final Math Grades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'Attendance Solution'!$B$2:$B$79</c:f>
              <c:numCache>
                <c:formatCode>General</c:formatCode>
                <c:ptCount val="78"/>
                <c:pt idx="0">
                  <c:v>0</c:v>
                </c:pt>
                <c:pt idx="1">
                  <c:v>28</c:v>
                </c:pt>
                <c:pt idx="2">
                  <c:v>32</c:v>
                </c:pt>
                <c:pt idx="3">
                  <c:v>7</c:v>
                </c:pt>
                <c:pt idx="4">
                  <c:v>11</c:v>
                </c:pt>
                <c:pt idx="5">
                  <c:v>20</c:v>
                </c:pt>
                <c:pt idx="6">
                  <c:v>2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  <c:pt idx="11">
                  <c:v>37</c:v>
                </c:pt>
                <c:pt idx="12">
                  <c:v>16</c:v>
                </c:pt>
                <c:pt idx="13">
                  <c:v>16</c:v>
                </c:pt>
                <c:pt idx="14">
                  <c:v>23</c:v>
                </c:pt>
                <c:pt idx="15">
                  <c:v>39</c:v>
                </c:pt>
                <c:pt idx="16">
                  <c:v>0</c:v>
                </c:pt>
                <c:pt idx="17">
                  <c:v>8</c:v>
                </c:pt>
                <c:pt idx="18">
                  <c:v>7</c:v>
                </c:pt>
                <c:pt idx="19">
                  <c:v>3</c:v>
                </c:pt>
                <c:pt idx="20">
                  <c:v>4</c:v>
                </c:pt>
                <c:pt idx="21">
                  <c:v>21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>
                  <c:v>10</c:v>
                </c:pt>
                <c:pt idx="26">
                  <c:v>2</c:v>
                </c:pt>
                <c:pt idx="27">
                  <c:v>2</c:v>
                </c:pt>
                <c:pt idx="28">
                  <c:v>0</c:v>
                </c:pt>
                <c:pt idx="29">
                  <c:v>35</c:v>
                </c:pt>
                <c:pt idx="30">
                  <c:v>8</c:v>
                </c:pt>
                <c:pt idx="31">
                  <c:v>0</c:v>
                </c:pt>
                <c:pt idx="32">
                  <c:v>5</c:v>
                </c:pt>
                <c:pt idx="33">
                  <c:v>25</c:v>
                </c:pt>
                <c:pt idx="34">
                  <c:v>3</c:v>
                </c:pt>
                <c:pt idx="35">
                  <c:v>4</c:v>
                </c:pt>
                <c:pt idx="36">
                  <c:v>8</c:v>
                </c:pt>
                <c:pt idx="37">
                  <c:v>12</c:v>
                </c:pt>
                <c:pt idx="38">
                  <c:v>11</c:v>
                </c:pt>
                <c:pt idx="39">
                  <c:v>17</c:v>
                </c:pt>
                <c:pt idx="40">
                  <c:v>4</c:v>
                </c:pt>
                <c:pt idx="41">
                  <c:v>12</c:v>
                </c:pt>
                <c:pt idx="42">
                  <c:v>24</c:v>
                </c:pt>
                <c:pt idx="43">
                  <c:v>16</c:v>
                </c:pt>
                <c:pt idx="44">
                  <c:v>8</c:v>
                </c:pt>
                <c:pt idx="45">
                  <c:v>1</c:v>
                </c:pt>
                <c:pt idx="46">
                  <c:v>24</c:v>
                </c:pt>
                <c:pt idx="47">
                  <c:v>7</c:v>
                </c:pt>
                <c:pt idx="48">
                  <c:v>7</c:v>
                </c:pt>
                <c:pt idx="49">
                  <c:v>8</c:v>
                </c:pt>
                <c:pt idx="50">
                  <c:v>0</c:v>
                </c:pt>
                <c:pt idx="51">
                  <c:v>9</c:v>
                </c:pt>
                <c:pt idx="52">
                  <c:v>22</c:v>
                </c:pt>
                <c:pt idx="53">
                  <c:v>1</c:v>
                </c:pt>
                <c:pt idx="54">
                  <c:v>11</c:v>
                </c:pt>
                <c:pt idx="55">
                  <c:v>8</c:v>
                </c:pt>
                <c:pt idx="56">
                  <c:v>6</c:v>
                </c:pt>
                <c:pt idx="57">
                  <c:v>9</c:v>
                </c:pt>
                <c:pt idx="58">
                  <c:v>11</c:v>
                </c:pt>
                <c:pt idx="59">
                  <c:v>9</c:v>
                </c:pt>
                <c:pt idx="60">
                  <c:v>0</c:v>
                </c:pt>
                <c:pt idx="61">
                  <c:v>6</c:v>
                </c:pt>
                <c:pt idx="62">
                  <c:v>7</c:v>
                </c:pt>
                <c:pt idx="63">
                  <c:v>3</c:v>
                </c:pt>
                <c:pt idx="64">
                  <c:v>4</c:v>
                </c:pt>
                <c:pt idx="65">
                  <c:v>6</c:v>
                </c:pt>
                <c:pt idx="66">
                  <c:v>0</c:v>
                </c:pt>
                <c:pt idx="67">
                  <c:v>3</c:v>
                </c:pt>
                <c:pt idx="68">
                  <c:v>3</c:v>
                </c:pt>
                <c:pt idx="69">
                  <c:v>9</c:v>
                </c:pt>
                <c:pt idx="70">
                  <c:v>1</c:v>
                </c:pt>
                <c:pt idx="71">
                  <c:v>9</c:v>
                </c:pt>
                <c:pt idx="72">
                  <c:v>4</c:v>
                </c:pt>
                <c:pt idx="73">
                  <c:v>8</c:v>
                </c:pt>
                <c:pt idx="74">
                  <c:v>31</c:v>
                </c:pt>
                <c:pt idx="75">
                  <c:v>0</c:v>
                </c:pt>
                <c:pt idx="76">
                  <c:v>0</c:v>
                </c:pt>
                <c:pt idx="77">
                  <c:v>5</c:v>
                </c:pt>
              </c:numCache>
            </c:numRef>
          </c:xVal>
          <c:yVal>
            <c:numRef>
              <c:f>'Attendance Solution'!$C$2:$C$79</c:f>
              <c:numCache>
                <c:formatCode>General</c:formatCode>
                <c:ptCount val="78"/>
                <c:pt idx="0">
                  <c:v>2.7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1.7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1.7</c:v>
                </c:pt>
                <c:pt idx="10">
                  <c:v>2.5</c:v>
                </c:pt>
                <c:pt idx="11">
                  <c:v>2</c:v>
                </c:pt>
                <c:pt idx="12">
                  <c:v>1.5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4.5</c:v>
                </c:pt>
                <c:pt idx="17">
                  <c:v>3</c:v>
                </c:pt>
                <c:pt idx="18">
                  <c:v>2.7</c:v>
                </c:pt>
                <c:pt idx="19">
                  <c:v>2.7</c:v>
                </c:pt>
                <c:pt idx="20">
                  <c:v>2</c:v>
                </c:pt>
                <c:pt idx="21">
                  <c:v>1.5</c:v>
                </c:pt>
                <c:pt idx="22">
                  <c:v>2.7</c:v>
                </c:pt>
                <c:pt idx="23">
                  <c:v>4.5</c:v>
                </c:pt>
                <c:pt idx="24">
                  <c:v>3</c:v>
                </c:pt>
                <c:pt idx="25">
                  <c:v>2</c:v>
                </c:pt>
                <c:pt idx="26">
                  <c:v>3</c:v>
                </c:pt>
                <c:pt idx="27">
                  <c:v>3.5</c:v>
                </c:pt>
                <c:pt idx="28">
                  <c:v>2.5</c:v>
                </c:pt>
                <c:pt idx="29">
                  <c:v>0</c:v>
                </c:pt>
                <c:pt idx="30">
                  <c:v>3</c:v>
                </c:pt>
                <c:pt idx="31">
                  <c:v>3.5</c:v>
                </c:pt>
                <c:pt idx="32">
                  <c:v>1</c:v>
                </c:pt>
                <c:pt idx="33">
                  <c:v>1</c:v>
                </c:pt>
                <c:pt idx="34">
                  <c:v>2.7</c:v>
                </c:pt>
                <c:pt idx="35">
                  <c:v>2.7</c:v>
                </c:pt>
                <c:pt idx="36">
                  <c:v>2</c:v>
                </c:pt>
                <c:pt idx="37">
                  <c:v>1.7</c:v>
                </c:pt>
                <c:pt idx="38">
                  <c:v>1.5</c:v>
                </c:pt>
                <c:pt idx="39">
                  <c:v>1</c:v>
                </c:pt>
                <c:pt idx="40">
                  <c:v>2.7</c:v>
                </c:pt>
                <c:pt idx="41">
                  <c:v>1.7</c:v>
                </c:pt>
                <c:pt idx="42">
                  <c:v>2.5</c:v>
                </c:pt>
                <c:pt idx="43">
                  <c:v>1</c:v>
                </c:pt>
                <c:pt idx="44">
                  <c:v>4</c:v>
                </c:pt>
                <c:pt idx="45">
                  <c:v>2</c:v>
                </c:pt>
                <c:pt idx="46">
                  <c:v>1.7</c:v>
                </c:pt>
                <c:pt idx="47">
                  <c:v>2.5</c:v>
                </c:pt>
                <c:pt idx="48">
                  <c:v>3</c:v>
                </c:pt>
                <c:pt idx="49">
                  <c:v>2.7</c:v>
                </c:pt>
                <c:pt idx="50">
                  <c:v>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1.7</c:v>
                </c:pt>
                <c:pt idx="55">
                  <c:v>2</c:v>
                </c:pt>
                <c:pt idx="56">
                  <c:v>1.7</c:v>
                </c:pt>
                <c:pt idx="57">
                  <c:v>1.5</c:v>
                </c:pt>
                <c:pt idx="58">
                  <c:v>0</c:v>
                </c:pt>
                <c:pt idx="59">
                  <c:v>3.7</c:v>
                </c:pt>
                <c:pt idx="60">
                  <c:v>4</c:v>
                </c:pt>
                <c:pt idx="61">
                  <c:v>3</c:v>
                </c:pt>
                <c:pt idx="62">
                  <c:v>1</c:v>
                </c:pt>
                <c:pt idx="63">
                  <c:v>3</c:v>
                </c:pt>
                <c:pt idx="64">
                  <c:v>2.7</c:v>
                </c:pt>
                <c:pt idx="65">
                  <c:v>2</c:v>
                </c:pt>
                <c:pt idx="66">
                  <c:v>1.7</c:v>
                </c:pt>
                <c:pt idx="67">
                  <c:v>1.7</c:v>
                </c:pt>
                <c:pt idx="68">
                  <c:v>4</c:v>
                </c:pt>
                <c:pt idx="69">
                  <c:v>2</c:v>
                </c:pt>
                <c:pt idx="70">
                  <c:v>2.5</c:v>
                </c:pt>
                <c:pt idx="71">
                  <c:v>3</c:v>
                </c:pt>
                <c:pt idx="72">
                  <c:v>2.7</c:v>
                </c:pt>
                <c:pt idx="73">
                  <c:v>1.7</c:v>
                </c:pt>
                <c:pt idx="74">
                  <c:v>0</c:v>
                </c:pt>
                <c:pt idx="75">
                  <c:v>3</c:v>
                </c:pt>
                <c:pt idx="76">
                  <c:v>3</c:v>
                </c:pt>
                <c:pt idx="77">
                  <c:v>2.7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37992"/>
        <c:axId val="42039168"/>
      </c:scatterChart>
      <c:valAx>
        <c:axId val="42037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Absent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39168"/>
        <c:crosses val="autoZero"/>
        <c:crossBetween val="midCat"/>
      </c:valAx>
      <c:valAx>
        <c:axId val="4203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Final Math Grades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37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9577" cy="62784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976312</xdr:colOff>
      <xdr:row>10</xdr:row>
      <xdr:rowOff>61912</xdr:rowOff>
    </xdr:from>
    <xdr:to>
      <xdr:col>9</xdr:col>
      <xdr:colOff>261937</xdr:colOff>
      <xdr:row>24</xdr:row>
      <xdr:rowOff>4762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opLeftCell="A25" zoomScaleNormal="100" workbookViewId="0">
      <selection activeCell="C27" sqref="C27"/>
    </sheetView>
  </sheetViews>
  <sheetFormatPr defaultRowHeight="14.5" x14ac:dyDescent="0.35"/>
  <cols>
    <col min="1" max="1" width="14.1796875" customWidth="1"/>
    <col min="2" max="3" width="19.26953125" style="33" customWidth="1"/>
    <col min="4" max="4" width="11.453125" customWidth="1"/>
  </cols>
  <sheetData>
    <row r="1" spans="1:5" s="14" customFormat="1" ht="48" customHeight="1" x14ac:dyDescent="0.35">
      <c r="A1" s="23"/>
      <c r="B1" s="36" t="s">
        <v>9</v>
      </c>
      <c r="C1" s="35" t="s">
        <v>8</v>
      </c>
      <c r="D1" s="24"/>
      <c r="E1" s="23"/>
    </row>
    <row r="2" spans="1:5" ht="15.5" x14ac:dyDescent="0.35">
      <c r="A2" s="25"/>
      <c r="B2" s="27">
        <v>74</v>
      </c>
      <c r="C2" s="28">
        <v>4</v>
      </c>
      <c r="D2" s="25"/>
      <c r="E2" s="25"/>
    </row>
    <row r="3" spans="1:5" ht="15.5" x14ac:dyDescent="0.35">
      <c r="A3" s="25"/>
      <c r="B3" s="27">
        <v>74</v>
      </c>
      <c r="C3" s="28">
        <v>5</v>
      </c>
      <c r="D3" s="25"/>
      <c r="E3" s="25"/>
    </row>
    <row r="4" spans="1:5" ht="15.5" x14ac:dyDescent="0.35">
      <c r="A4" s="25"/>
      <c r="B4" s="27">
        <v>75</v>
      </c>
      <c r="C4" s="28">
        <v>7</v>
      </c>
      <c r="D4" s="25"/>
      <c r="E4" s="25"/>
    </row>
    <row r="5" spans="1:5" ht="15.5" x14ac:dyDescent="0.35">
      <c r="A5" s="25"/>
      <c r="B5" s="27">
        <v>76</v>
      </c>
      <c r="C5" s="28">
        <v>3</v>
      </c>
      <c r="D5" s="25"/>
      <c r="E5" s="25"/>
    </row>
    <row r="6" spans="1:5" ht="15.5" x14ac:dyDescent="0.35">
      <c r="A6" s="25"/>
      <c r="B6" s="27">
        <v>77</v>
      </c>
      <c r="C6" s="28">
        <v>6</v>
      </c>
      <c r="D6" s="25"/>
      <c r="E6" s="25"/>
    </row>
    <row r="7" spans="1:5" ht="15.5" x14ac:dyDescent="0.35">
      <c r="A7" s="25"/>
      <c r="B7" s="27">
        <v>78</v>
      </c>
      <c r="C7" s="28">
        <v>9</v>
      </c>
      <c r="D7" s="25"/>
      <c r="E7" s="25"/>
    </row>
    <row r="8" spans="1:5" ht="15.5" x14ac:dyDescent="0.35">
      <c r="A8" s="25"/>
      <c r="B8" s="27">
        <v>79</v>
      </c>
      <c r="C8" s="28">
        <v>8</v>
      </c>
      <c r="D8" s="25"/>
      <c r="E8" s="25"/>
    </row>
    <row r="9" spans="1:5" ht="15.5" x14ac:dyDescent="0.35">
      <c r="A9" s="25"/>
      <c r="B9" s="27">
        <v>80</v>
      </c>
      <c r="C9" s="28">
        <v>6</v>
      </c>
      <c r="D9" s="25"/>
      <c r="E9" s="25"/>
    </row>
    <row r="10" spans="1:5" ht="15.5" x14ac:dyDescent="0.35">
      <c r="A10" s="25"/>
      <c r="B10" s="27">
        <v>81</v>
      </c>
      <c r="C10" s="28">
        <v>8</v>
      </c>
      <c r="D10" s="25"/>
      <c r="E10" s="25"/>
    </row>
    <row r="11" spans="1:5" ht="15.5" x14ac:dyDescent="0.35">
      <c r="A11" s="25"/>
      <c r="B11" s="27">
        <v>81</v>
      </c>
      <c r="C11" s="28">
        <v>8</v>
      </c>
      <c r="D11" s="25"/>
      <c r="E11" s="25"/>
    </row>
    <row r="12" spans="1:5" ht="15.5" x14ac:dyDescent="0.35">
      <c r="A12" s="25"/>
      <c r="B12" s="27">
        <v>81</v>
      </c>
      <c r="C12" s="28">
        <v>7</v>
      </c>
      <c r="D12" s="25"/>
      <c r="E12" s="25"/>
    </row>
    <row r="13" spans="1:5" ht="15.5" x14ac:dyDescent="0.35">
      <c r="A13" s="25"/>
      <c r="B13" s="27">
        <v>82</v>
      </c>
      <c r="C13" s="28">
        <v>8</v>
      </c>
      <c r="D13" s="25"/>
      <c r="E13" s="25"/>
    </row>
    <row r="14" spans="1:5" ht="15.5" x14ac:dyDescent="0.35">
      <c r="A14" s="25"/>
      <c r="B14" s="27">
        <v>82</v>
      </c>
      <c r="C14" s="28">
        <v>8</v>
      </c>
      <c r="D14" s="25"/>
      <c r="E14" s="25"/>
    </row>
    <row r="15" spans="1:5" ht="15.5" x14ac:dyDescent="0.35">
      <c r="A15" s="25"/>
      <c r="B15" s="27">
        <v>82</v>
      </c>
      <c r="C15" s="28">
        <v>5</v>
      </c>
      <c r="D15" s="25"/>
      <c r="E15" s="25"/>
    </row>
    <row r="16" spans="1:5" ht="15.5" x14ac:dyDescent="0.35">
      <c r="A16" s="25"/>
      <c r="B16" s="27">
        <v>83</v>
      </c>
      <c r="C16" s="28">
        <v>8</v>
      </c>
      <c r="D16" s="25"/>
      <c r="E16" s="25"/>
    </row>
    <row r="17" spans="1:5" ht="15.5" x14ac:dyDescent="0.35">
      <c r="A17" s="25"/>
      <c r="B17" s="27">
        <v>83</v>
      </c>
      <c r="C17" s="28">
        <v>6</v>
      </c>
      <c r="D17" s="25"/>
      <c r="E17" s="25"/>
    </row>
    <row r="18" spans="1:5" ht="15.5" x14ac:dyDescent="0.35">
      <c r="A18" s="25"/>
      <c r="B18" s="27">
        <v>84</v>
      </c>
      <c r="C18" s="28">
        <v>5</v>
      </c>
      <c r="D18" s="25"/>
      <c r="E18" s="25"/>
    </row>
    <row r="19" spans="1:5" ht="15.5" x14ac:dyDescent="0.35">
      <c r="A19" s="25"/>
      <c r="B19" s="27">
        <v>86</v>
      </c>
      <c r="C19" s="28">
        <v>9</v>
      </c>
      <c r="D19" s="25"/>
      <c r="E19" s="25"/>
    </row>
    <row r="20" spans="1:5" ht="15.5" x14ac:dyDescent="0.35">
      <c r="A20" s="25"/>
      <c r="B20" s="27">
        <v>86</v>
      </c>
      <c r="C20" s="28">
        <v>8</v>
      </c>
      <c r="D20" s="25"/>
      <c r="E20" s="25"/>
    </row>
    <row r="21" spans="1:5" ht="15.5" x14ac:dyDescent="0.35">
      <c r="A21" s="25"/>
      <c r="B21" s="27">
        <v>88</v>
      </c>
      <c r="C21" s="28">
        <v>9</v>
      </c>
      <c r="D21" s="25"/>
      <c r="E21" s="25"/>
    </row>
    <row r="22" spans="1:5" ht="15.5" x14ac:dyDescent="0.35">
      <c r="A22" s="25"/>
      <c r="B22" s="27">
        <v>89</v>
      </c>
      <c r="C22" s="28">
        <v>8</v>
      </c>
      <c r="D22" s="25"/>
      <c r="E22" s="25"/>
    </row>
    <row r="23" spans="1:5" ht="15.5" x14ac:dyDescent="0.35">
      <c r="A23" s="25"/>
      <c r="B23" s="27">
        <v>89</v>
      </c>
      <c r="C23" s="28">
        <v>6</v>
      </c>
      <c r="D23" s="25"/>
      <c r="E23" s="25"/>
    </row>
    <row r="24" spans="1:5" ht="15.5" x14ac:dyDescent="0.35">
      <c r="A24" s="25"/>
      <c r="B24" s="27">
        <v>91</v>
      </c>
      <c r="C24" s="28">
        <v>10</v>
      </c>
      <c r="D24" s="25"/>
      <c r="E24" s="25"/>
    </row>
    <row r="25" spans="1:5" ht="15.5" x14ac:dyDescent="0.35">
      <c r="A25" s="25"/>
      <c r="B25" s="27">
        <v>92</v>
      </c>
      <c r="C25" s="29">
        <v>8</v>
      </c>
      <c r="D25" s="25"/>
      <c r="E25" s="25"/>
    </row>
    <row r="26" spans="1:5" ht="15.5" x14ac:dyDescent="0.35">
      <c r="A26" s="25"/>
      <c r="B26" s="27">
        <v>92</v>
      </c>
      <c r="C26" s="29">
        <v>8</v>
      </c>
      <c r="D26" s="25"/>
      <c r="E26" s="25"/>
    </row>
    <row r="27" spans="1:5" ht="15.5" x14ac:dyDescent="0.35">
      <c r="A27" s="26" t="s">
        <v>10</v>
      </c>
      <c r="B27" s="30">
        <f>AVERAGE(B2:B26)</f>
        <v>82.6</v>
      </c>
      <c r="C27" s="31">
        <f>AVERAGE(C2:C26)</f>
        <v>7.08</v>
      </c>
      <c r="D27" s="25"/>
      <c r="E27" s="25"/>
    </row>
    <row r="28" spans="1:5" ht="15.5" x14ac:dyDescent="0.35">
      <c r="A28" s="26" t="s">
        <v>5</v>
      </c>
      <c r="B28" s="30">
        <f>MEDIAN(B2:B26)</f>
        <v>82</v>
      </c>
      <c r="C28" s="30">
        <f>MEDIAN(C2:C26)</f>
        <v>8</v>
      </c>
      <c r="D28" s="25"/>
      <c r="E28" s="25"/>
    </row>
    <row r="29" spans="1:5" ht="15.5" x14ac:dyDescent="0.35">
      <c r="A29" s="26" t="s">
        <v>6</v>
      </c>
      <c r="B29" s="30">
        <f>_xlfn.MODE.MULT(B2:B26)</f>
        <v>81</v>
      </c>
      <c r="C29" s="30">
        <f>_xlfn.MODE.MULT(C2:C26)</f>
        <v>8</v>
      </c>
      <c r="D29" s="25"/>
      <c r="E29" s="25"/>
    </row>
    <row r="30" spans="1:5" ht="15.5" x14ac:dyDescent="0.35">
      <c r="A30" s="26" t="s">
        <v>11</v>
      </c>
      <c r="B30" s="30">
        <f>SUM(B26-B2)</f>
        <v>18</v>
      </c>
      <c r="C30" s="30">
        <f>SUM(C26-C2)</f>
        <v>4</v>
      </c>
      <c r="D30" s="25"/>
      <c r="E30" s="25"/>
    </row>
    <row r="31" spans="1:5" ht="15.5" x14ac:dyDescent="0.35">
      <c r="A31" s="26" t="s">
        <v>12</v>
      </c>
      <c r="B31" s="31">
        <f>_xlfn.STDEV.P(B2:B26)</f>
        <v>5.3441556863549566</v>
      </c>
      <c r="C31" s="31">
        <f>_xlfn.STDEV.P(C2:C26)</f>
        <v>1.6951696080333674</v>
      </c>
      <c r="D31" s="25"/>
      <c r="E31" s="25"/>
    </row>
    <row r="32" spans="1:5" ht="15.5" x14ac:dyDescent="0.35">
      <c r="A32" s="25"/>
      <c r="B32" s="27"/>
      <c r="C32" s="27"/>
      <c r="D32" s="25"/>
      <c r="E32" s="25"/>
    </row>
    <row r="33" spans="1:15" ht="15.5" x14ac:dyDescent="0.35">
      <c r="A33" s="25"/>
      <c r="B33" s="27"/>
      <c r="C33" s="32"/>
      <c r="D33" s="34"/>
      <c r="E33" s="25"/>
      <c r="O33" s="16"/>
    </row>
    <row r="34" spans="1:15" ht="15.5" x14ac:dyDescent="0.35">
      <c r="A34" s="25"/>
      <c r="B34" s="27"/>
      <c r="C34" s="27"/>
      <c r="D34" s="25"/>
      <c r="E34" s="25"/>
    </row>
    <row r="35" spans="1:15" ht="15.5" x14ac:dyDescent="0.35">
      <c r="A35" s="25"/>
      <c r="B35" s="27"/>
      <c r="C35" s="27"/>
      <c r="D35" s="25"/>
      <c r="E35" s="25"/>
      <c r="J35" s="16"/>
    </row>
    <row r="36" spans="1:15" ht="15.5" x14ac:dyDescent="0.35">
      <c r="A36" s="25"/>
      <c r="B36" s="27"/>
      <c r="C36" s="27"/>
      <c r="D36" s="25"/>
      <c r="E36" s="25"/>
      <c r="J36" s="16"/>
    </row>
    <row r="37" spans="1:15" ht="15.5" x14ac:dyDescent="0.35">
      <c r="A37" s="25"/>
      <c r="B37" s="27"/>
      <c r="C37" s="27"/>
      <c r="D37" s="25"/>
      <c r="E37" s="25"/>
      <c r="J37" s="16"/>
    </row>
    <row r="38" spans="1:15" ht="15.5" x14ac:dyDescent="0.35">
      <c r="A38" s="25"/>
      <c r="B38" s="27"/>
      <c r="C38" s="27"/>
      <c r="D38" s="25"/>
      <c r="E38" s="25"/>
    </row>
    <row r="39" spans="1:15" ht="15.5" x14ac:dyDescent="0.35">
      <c r="A39" s="25"/>
      <c r="B39" s="27"/>
      <c r="C39" s="27"/>
      <c r="D39" s="25"/>
      <c r="E39" s="25"/>
    </row>
    <row r="40" spans="1:15" ht="15.5" x14ac:dyDescent="0.35">
      <c r="A40" s="25"/>
      <c r="B40" s="27"/>
      <c r="C40" s="27"/>
      <c r="D40" s="25"/>
      <c r="E40" s="25"/>
    </row>
    <row r="41" spans="1:15" ht="15.5" x14ac:dyDescent="0.35">
      <c r="A41" s="25"/>
      <c r="B41" s="27"/>
      <c r="C41" s="27"/>
      <c r="D41" s="25"/>
      <c r="E41" s="25"/>
    </row>
    <row r="42" spans="1:15" ht="15.5" x14ac:dyDescent="0.35">
      <c r="A42" s="25"/>
      <c r="B42" s="27"/>
      <c r="C42" s="27"/>
      <c r="D42" s="25"/>
      <c r="E42" s="25"/>
    </row>
    <row r="43" spans="1:15" ht="15.5" x14ac:dyDescent="0.35">
      <c r="A43" s="25"/>
      <c r="B43" s="27"/>
      <c r="C43" s="27"/>
      <c r="D43" s="25"/>
      <c r="E43" s="25"/>
    </row>
    <row r="44" spans="1:15" ht="15.5" x14ac:dyDescent="0.35">
      <c r="A44" s="25"/>
      <c r="B44" s="27"/>
      <c r="C44" s="27"/>
      <c r="D44" s="25"/>
      <c r="E44" s="25"/>
    </row>
    <row r="45" spans="1:15" ht="15.5" x14ac:dyDescent="0.35">
      <c r="A45" s="25"/>
      <c r="B45" s="27"/>
      <c r="C45" s="27"/>
      <c r="D45" s="25"/>
      <c r="E45" s="25"/>
    </row>
    <row r="46" spans="1:15" ht="15.5" x14ac:dyDescent="0.35">
      <c r="A46" s="25"/>
      <c r="B46" s="27"/>
      <c r="C46" s="27"/>
      <c r="D46" s="25"/>
      <c r="E46" s="25"/>
    </row>
    <row r="47" spans="1:15" ht="15.5" x14ac:dyDescent="0.35">
      <c r="A47" s="25"/>
      <c r="B47" s="27"/>
      <c r="C47" s="27"/>
      <c r="D47" s="25"/>
      <c r="E47" s="25"/>
    </row>
    <row r="48" spans="1:15" ht="15.5" x14ac:dyDescent="0.35">
      <c r="A48" s="25"/>
      <c r="B48" s="27"/>
      <c r="C48" s="27"/>
      <c r="D48" s="25"/>
      <c r="E48" s="25"/>
    </row>
    <row r="49" spans="1:5" ht="15.5" x14ac:dyDescent="0.35">
      <c r="A49" s="25"/>
      <c r="B49" s="27"/>
      <c r="C49" s="27"/>
      <c r="D49" s="25"/>
      <c r="E49" s="25"/>
    </row>
    <row r="50" spans="1:5" ht="15.5" x14ac:dyDescent="0.35">
      <c r="A50" s="25"/>
      <c r="B50" s="27"/>
      <c r="C50" s="27"/>
      <c r="D50" s="25"/>
      <c r="E50" s="25"/>
    </row>
    <row r="51" spans="1:5" ht="15.5" x14ac:dyDescent="0.35">
      <c r="A51" s="25"/>
      <c r="B51" s="27"/>
      <c r="C51" s="27"/>
      <c r="D51" s="25"/>
      <c r="E51" s="25"/>
    </row>
    <row r="52" spans="1:5" ht="15.5" x14ac:dyDescent="0.35">
      <c r="A52" s="25"/>
      <c r="B52" s="27"/>
      <c r="C52" s="27"/>
      <c r="D52" s="25"/>
      <c r="E52" s="2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selection activeCell="B27" sqref="B27"/>
    </sheetView>
  </sheetViews>
  <sheetFormatPr defaultRowHeight="14.5" x14ac:dyDescent="0.35"/>
  <cols>
    <col min="1" max="6" width="15.26953125" style="33" customWidth="1"/>
  </cols>
  <sheetData>
    <row r="1" spans="1:6" ht="29" x14ac:dyDescent="0.35">
      <c r="A1" s="77" t="s">
        <v>57</v>
      </c>
      <c r="B1" s="77" t="s">
        <v>58</v>
      </c>
      <c r="C1" s="77" t="s">
        <v>59</v>
      </c>
      <c r="D1" s="77" t="s">
        <v>60</v>
      </c>
      <c r="E1" s="77" t="s">
        <v>61</v>
      </c>
      <c r="F1" s="77" t="s">
        <v>62</v>
      </c>
    </row>
    <row r="2" spans="1:6" x14ac:dyDescent="0.35">
      <c r="A2" s="80">
        <v>1</v>
      </c>
      <c r="B2" s="80">
        <v>79</v>
      </c>
      <c r="C2" s="81">
        <v>1.9188000000000001</v>
      </c>
      <c r="D2" s="80">
        <v>40</v>
      </c>
      <c r="E2" s="80">
        <v>207</v>
      </c>
      <c r="F2" s="80">
        <v>202</v>
      </c>
    </row>
    <row r="3" spans="1:6" x14ac:dyDescent="0.35">
      <c r="A3" s="80">
        <v>2</v>
      </c>
      <c r="B3" s="80">
        <v>71</v>
      </c>
      <c r="C3" s="81">
        <v>1.5111000000000001</v>
      </c>
      <c r="D3" s="80">
        <v>31</v>
      </c>
      <c r="E3" s="80">
        <v>200</v>
      </c>
      <c r="F3" s="80">
        <v>158</v>
      </c>
    </row>
    <row r="4" spans="1:6" x14ac:dyDescent="0.35">
      <c r="A4" s="80">
        <v>3</v>
      </c>
      <c r="B4" s="80">
        <v>58</v>
      </c>
      <c r="C4" s="81">
        <v>0.1321</v>
      </c>
      <c r="D4" s="80">
        <v>6.25</v>
      </c>
      <c r="E4" s="80">
        <v>192</v>
      </c>
      <c r="F4" s="80">
        <v>120</v>
      </c>
    </row>
    <row r="5" spans="1:6" x14ac:dyDescent="0.35">
      <c r="A5" s="80">
        <v>4</v>
      </c>
      <c r="B5" s="80">
        <v>72</v>
      </c>
      <c r="C5" s="81">
        <v>0.73570000000000002</v>
      </c>
      <c r="D5" s="80">
        <v>26.25</v>
      </c>
      <c r="E5" s="80">
        <v>166</v>
      </c>
      <c r="F5" s="80">
        <v>158</v>
      </c>
    </row>
    <row r="6" spans="1:6" x14ac:dyDescent="0.35">
      <c r="A6" s="80">
        <v>5</v>
      </c>
      <c r="B6" s="80">
        <v>43</v>
      </c>
      <c r="C6" s="81">
        <v>0.35830000000000001</v>
      </c>
      <c r="D6" s="80">
        <v>11</v>
      </c>
      <c r="E6" s="80">
        <v>213</v>
      </c>
      <c r="F6" s="80">
        <v>191</v>
      </c>
    </row>
    <row r="7" spans="1:6" x14ac:dyDescent="0.35">
      <c r="A7" s="80">
        <v>6</v>
      </c>
      <c r="B7" s="80">
        <v>69</v>
      </c>
      <c r="C7" s="81">
        <v>1.4639</v>
      </c>
      <c r="D7" s="80">
        <v>31</v>
      </c>
      <c r="E7" s="80">
        <v>213</v>
      </c>
      <c r="F7" s="80">
        <v>194</v>
      </c>
    </row>
    <row r="8" spans="1:6" x14ac:dyDescent="0.35">
      <c r="A8" s="80">
        <v>7</v>
      </c>
      <c r="B8" s="80">
        <v>89</v>
      </c>
      <c r="C8" s="81">
        <v>1.1642999999999999</v>
      </c>
      <c r="D8" s="80">
        <v>20</v>
      </c>
      <c r="E8" s="80">
        <v>176</v>
      </c>
      <c r="F8" s="80">
        <v>179</v>
      </c>
    </row>
    <row r="9" spans="1:6" x14ac:dyDescent="0.35">
      <c r="A9" s="80">
        <v>8</v>
      </c>
      <c r="B9" s="80">
        <v>69</v>
      </c>
      <c r="C9" s="81">
        <v>0.36109999999999998</v>
      </c>
      <c r="D9" s="80">
        <v>15</v>
      </c>
      <c r="E9" s="80">
        <v>203</v>
      </c>
      <c r="F9" s="80">
        <v>167</v>
      </c>
    </row>
    <row r="10" spans="1:6" x14ac:dyDescent="0.35">
      <c r="A10" s="80">
        <v>9</v>
      </c>
      <c r="B10" s="80">
        <v>65</v>
      </c>
      <c r="C10" s="81">
        <v>0.87919999999999998</v>
      </c>
      <c r="D10" s="80">
        <v>30</v>
      </c>
      <c r="E10" s="80">
        <v>182</v>
      </c>
      <c r="F10" s="80">
        <v>128</v>
      </c>
    </row>
    <row r="11" spans="1:6" x14ac:dyDescent="0.35">
      <c r="A11" s="80">
        <v>10</v>
      </c>
      <c r="B11" s="80">
        <v>78</v>
      </c>
      <c r="C11" s="81">
        <v>1.6943999999999999</v>
      </c>
      <c r="D11" s="80">
        <v>36</v>
      </c>
      <c r="E11" s="80">
        <v>195</v>
      </c>
      <c r="F11" s="80">
        <v>167</v>
      </c>
    </row>
    <row r="12" spans="1:6" x14ac:dyDescent="0.35">
      <c r="A12" s="80">
        <v>11</v>
      </c>
      <c r="B12" s="80">
        <v>80</v>
      </c>
      <c r="C12" s="81">
        <v>2.0714000000000001</v>
      </c>
      <c r="D12" s="80">
        <v>35</v>
      </c>
      <c r="E12" s="80">
        <v>195</v>
      </c>
      <c r="F12" s="80">
        <v>187</v>
      </c>
    </row>
    <row r="13" spans="1:6" x14ac:dyDescent="0.35">
      <c r="A13" s="80">
        <v>12</v>
      </c>
      <c r="B13" s="80">
        <v>81</v>
      </c>
      <c r="C13" s="81">
        <v>2.1368999999999998</v>
      </c>
      <c r="D13" s="80">
        <v>36</v>
      </c>
      <c r="E13" s="80">
        <v>205</v>
      </c>
      <c r="F13" s="80">
        <v>187</v>
      </c>
    </row>
    <row r="14" spans="1:6" x14ac:dyDescent="0.35">
      <c r="A14" s="80">
        <v>13</v>
      </c>
      <c r="B14" s="80">
        <v>94</v>
      </c>
      <c r="C14" s="81">
        <v>2.8035999999999999</v>
      </c>
      <c r="D14" s="80">
        <v>35</v>
      </c>
      <c r="E14" s="80">
        <v>188</v>
      </c>
      <c r="F14" s="80">
        <v>200</v>
      </c>
    </row>
    <row r="15" spans="1:6" x14ac:dyDescent="0.35">
      <c r="A15" s="80">
        <v>14</v>
      </c>
      <c r="B15" s="80">
        <v>37</v>
      </c>
      <c r="C15" s="81">
        <v>0.46529999999999999</v>
      </c>
      <c r="D15" s="80">
        <v>8.75</v>
      </c>
      <c r="E15" s="80">
        <v>201</v>
      </c>
      <c r="F15" s="80">
        <v>147</v>
      </c>
    </row>
    <row r="16" spans="1:6" x14ac:dyDescent="0.35">
      <c r="A16" s="80">
        <v>15</v>
      </c>
      <c r="B16" s="80">
        <v>82</v>
      </c>
      <c r="C16" s="81">
        <v>1.7928999999999999</v>
      </c>
      <c r="D16" s="80">
        <v>35</v>
      </c>
      <c r="E16" s="80">
        <v>197</v>
      </c>
      <c r="F16" s="80">
        <v>183</v>
      </c>
    </row>
    <row r="17" spans="1:6" x14ac:dyDescent="0.35">
      <c r="A17" s="80">
        <v>16</v>
      </c>
      <c r="B17" s="80">
        <v>80</v>
      </c>
      <c r="C17" s="81">
        <v>1.9723999999999999</v>
      </c>
      <c r="D17" s="80">
        <v>35</v>
      </c>
      <c r="E17" s="80">
        <v>188</v>
      </c>
      <c r="F17" s="80">
        <v>183</v>
      </c>
    </row>
    <row r="18" spans="1:6" x14ac:dyDescent="0.35">
      <c r="A18" s="80">
        <v>17</v>
      </c>
      <c r="B18" s="80">
        <v>61</v>
      </c>
      <c r="C18" s="81">
        <v>1.7892999999999999</v>
      </c>
      <c r="D18" s="80">
        <v>25</v>
      </c>
      <c r="E18" s="80">
        <v>190</v>
      </c>
      <c r="F18" s="80">
        <v>162</v>
      </c>
    </row>
    <row r="19" spans="1:6" x14ac:dyDescent="0.35">
      <c r="A19" s="80">
        <v>18</v>
      </c>
      <c r="B19" s="80">
        <v>66</v>
      </c>
      <c r="C19" s="81">
        <v>1.2214</v>
      </c>
      <c r="D19" s="80">
        <v>30</v>
      </c>
      <c r="E19" s="80">
        <v>203</v>
      </c>
      <c r="F19" s="80">
        <v>179</v>
      </c>
    </row>
    <row r="20" spans="1:6" x14ac:dyDescent="0.35">
      <c r="A20" s="80">
        <v>19</v>
      </c>
      <c r="B20" s="80">
        <v>88</v>
      </c>
      <c r="C20" s="81">
        <v>1.4785999999999999</v>
      </c>
      <c r="D20" s="80">
        <v>35</v>
      </c>
      <c r="E20" s="80">
        <v>195</v>
      </c>
      <c r="F20" s="80">
        <v>194</v>
      </c>
    </row>
    <row r="21" spans="1:6" x14ac:dyDescent="0.35">
      <c r="A21" s="80">
        <v>21</v>
      </c>
      <c r="B21" s="80">
        <v>94</v>
      </c>
      <c r="C21" s="81">
        <v>2.6463999999999999</v>
      </c>
      <c r="D21" s="80">
        <v>35</v>
      </c>
      <c r="E21" s="80">
        <v>195</v>
      </c>
      <c r="F21" s="80">
        <v>194</v>
      </c>
    </row>
    <row r="22" spans="1:6" x14ac:dyDescent="0.35">
      <c r="A22" s="80">
        <v>22</v>
      </c>
      <c r="B22" s="80">
        <v>49</v>
      </c>
      <c r="C22" s="81">
        <v>0.625</v>
      </c>
      <c r="D22" s="80">
        <v>10</v>
      </c>
      <c r="E22" s="80">
        <v>184</v>
      </c>
      <c r="F22" s="80">
        <v>175</v>
      </c>
    </row>
    <row r="23" spans="1:6" x14ac:dyDescent="0.35">
      <c r="A23" s="80">
        <v>23</v>
      </c>
      <c r="B23" s="80">
        <v>58</v>
      </c>
      <c r="C23" s="81">
        <v>0.2828</v>
      </c>
      <c r="D23" s="80">
        <v>16.25</v>
      </c>
      <c r="E23" s="80">
        <v>184</v>
      </c>
      <c r="F23" s="80">
        <v>194</v>
      </c>
    </row>
    <row r="24" spans="1:6" x14ac:dyDescent="0.35">
      <c r="A24" s="80">
        <v>24</v>
      </c>
      <c r="B24" s="80">
        <v>75</v>
      </c>
      <c r="C24" s="81">
        <v>1.1516999999999999</v>
      </c>
      <c r="D24" s="80">
        <v>26.25</v>
      </c>
      <c r="E24" s="80">
        <v>197</v>
      </c>
      <c r="F24" s="80">
        <v>191</v>
      </c>
    </row>
    <row r="25" spans="1:6" x14ac:dyDescent="0.35">
      <c r="A25" s="80">
        <v>25</v>
      </c>
      <c r="B25" s="80">
        <v>70</v>
      </c>
      <c r="C25" s="81">
        <v>0.77139999999999997</v>
      </c>
      <c r="D25" s="80">
        <v>25</v>
      </c>
      <c r="E25" s="80">
        <v>178</v>
      </c>
      <c r="F25" s="80">
        <v>147</v>
      </c>
    </row>
    <row r="26" spans="1:6" x14ac:dyDescent="0.35">
      <c r="A26" s="80">
        <v>26</v>
      </c>
      <c r="B26" s="80">
        <v>80</v>
      </c>
      <c r="C26" s="81">
        <v>2.1179000000000001</v>
      </c>
      <c r="D26" s="80">
        <v>35</v>
      </c>
      <c r="E26" s="80">
        <v>220</v>
      </c>
      <c r="F26" s="80">
        <v>183</v>
      </c>
    </row>
    <row r="27" spans="1:6" x14ac:dyDescent="0.35">
      <c r="A27" s="80">
        <v>27</v>
      </c>
      <c r="B27" s="80">
        <v>72</v>
      </c>
      <c r="C27" s="81">
        <v>1.0771999999999999</v>
      </c>
      <c r="D27" s="80">
        <v>31</v>
      </c>
      <c r="E27" s="80">
        <v>193</v>
      </c>
      <c r="F27" s="80">
        <v>179</v>
      </c>
    </row>
    <row r="28" spans="1:6" x14ac:dyDescent="0.35">
      <c r="A28" s="80">
        <v>28</v>
      </c>
      <c r="B28" s="80">
        <v>71</v>
      </c>
      <c r="C28" s="81">
        <v>1.1214</v>
      </c>
      <c r="D28" s="80">
        <v>25</v>
      </c>
      <c r="E28" s="80">
        <v>203</v>
      </c>
      <c r="F28" s="80">
        <v>191</v>
      </c>
    </row>
    <row r="29" spans="1:6" x14ac:dyDescent="0.35">
      <c r="A29" s="80">
        <v>29</v>
      </c>
      <c r="B29" s="80">
        <v>59</v>
      </c>
      <c r="C29" s="81">
        <v>7.1400000000000005E-2</v>
      </c>
      <c r="D29" s="80">
        <v>5</v>
      </c>
      <c r="E29" s="80">
        <v>201</v>
      </c>
      <c r="F29" s="80">
        <v>153</v>
      </c>
    </row>
    <row r="30" spans="1:6" x14ac:dyDescent="0.35">
      <c r="A30" s="80">
        <v>30</v>
      </c>
      <c r="B30" s="80">
        <v>84</v>
      </c>
      <c r="C30" s="81">
        <v>1.1879</v>
      </c>
      <c r="D30" s="80">
        <v>30</v>
      </c>
      <c r="E30" s="80">
        <v>215</v>
      </c>
      <c r="F30" s="80">
        <v>183</v>
      </c>
    </row>
    <row r="31" spans="1:6" x14ac:dyDescent="0.35">
      <c r="A31" s="80">
        <v>31</v>
      </c>
      <c r="B31" s="80">
        <v>68</v>
      </c>
      <c r="C31" s="81">
        <v>1.1214</v>
      </c>
      <c r="D31" s="80">
        <v>30</v>
      </c>
      <c r="E31" s="80">
        <v>168</v>
      </c>
      <c r="F31" s="80">
        <v>120</v>
      </c>
    </row>
    <row r="32" spans="1:6" x14ac:dyDescent="0.35">
      <c r="A32" s="80">
        <v>32</v>
      </c>
      <c r="B32" s="80">
        <v>66</v>
      </c>
      <c r="C32" s="81">
        <v>0.63929999999999998</v>
      </c>
      <c r="D32" s="80">
        <v>30</v>
      </c>
      <c r="E32" s="80">
        <v>200</v>
      </c>
      <c r="F32" s="80">
        <v>200</v>
      </c>
    </row>
    <row r="33" spans="1:6" x14ac:dyDescent="0.35">
      <c r="A33" s="80">
        <v>33</v>
      </c>
      <c r="B33" s="80">
        <v>66</v>
      </c>
      <c r="C33" s="81">
        <v>0.27929999999999999</v>
      </c>
      <c r="D33" s="80">
        <v>13.75</v>
      </c>
      <c r="E33" s="80">
        <v>193</v>
      </c>
      <c r="F33" s="80">
        <v>191</v>
      </c>
    </row>
    <row r="34" spans="1:6" x14ac:dyDescent="0.35">
      <c r="A34" s="80">
        <v>34</v>
      </c>
      <c r="B34" s="80">
        <v>59</v>
      </c>
      <c r="C34" s="81">
        <v>1.1786000000000001</v>
      </c>
      <c r="D34" s="80">
        <v>23.75</v>
      </c>
      <c r="E34" s="80">
        <v>190</v>
      </c>
      <c r="F34" s="80">
        <v>162</v>
      </c>
    </row>
    <row r="35" spans="1:6" x14ac:dyDescent="0.35">
      <c r="A35" s="80">
        <v>35</v>
      </c>
      <c r="B35" s="80">
        <v>73</v>
      </c>
      <c r="C35" s="81">
        <v>1.1678999999999999</v>
      </c>
      <c r="D35" s="80">
        <v>25</v>
      </c>
      <c r="E35" s="80">
        <v>180</v>
      </c>
      <c r="F35" s="80">
        <v>194</v>
      </c>
    </row>
    <row r="36" spans="1:6" x14ac:dyDescent="0.35">
      <c r="A36" s="80">
        <v>36</v>
      </c>
      <c r="B36" s="80">
        <v>73</v>
      </c>
      <c r="C36" s="81">
        <v>2.2536</v>
      </c>
      <c r="D36" s="80">
        <v>35</v>
      </c>
      <c r="E36" s="80">
        <v>192</v>
      </c>
      <c r="F36" s="80">
        <v>171</v>
      </c>
    </row>
    <row r="37" spans="1:6" x14ac:dyDescent="0.35">
      <c r="A37" s="80">
        <v>37</v>
      </c>
      <c r="B37" s="80">
        <v>66</v>
      </c>
      <c r="C37" s="81">
        <v>2.0857000000000001</v>
      </c>
      <c r="D37" s="80">
        <v>35</v>
      </c>
      <c r="E37" s="80">
        <v>195</v>
      </c>
      <c r="F37" s="80">
        <v>191</v>
      </c>
    </row>
    <row r="38" spans="1:6" x14ac:dyDescent="0.35">
      <c r="A38" s="80">
        <v>38</v>
      </c>
      <c r="B38" s="80">
        <v>58</v>
      </c>
      <c r="C38" s="81">
        <v>0.29370000000000002</v>
      </c>
      <c r="D38" s="80">
        <v>10</v>
      </c>
      <c r="E38" s="80">
        <v>182</v>
      </c>
      <c r="F38" s="80">
        <v>171</v>
      </c>
    </row>
    <row r="39" spans="1:6" x14ac:dyDescent="0.35">
      <c r="A39" s="80">
        <v>39</v>
      </c>
      <c r="B39" s="80">
        <v>56</v>
      </c>
      <c r="C39" s="81">
        <v>0.93889999999999996</v>
      </c>
      <c r="D39" s="80">
        <v>21</v>
      </c>
      <c r="E39" s="80">
        <v>200</v>
      </c>
      <c r="F39" s="80">
        <v>175</v>
      </c>
    </row>
    <row r="40" spans="1:6" x14ac:dyDescent="0.35">
      <c r="A40" s="80">
        <v>40</v>
      </c>
      <c r="B40" s="80">
        <v>65</v>
      </c>
      <c r="C40" s="81">
        <v>0.86429999999999996</v>
      </c>
      <c r="D40" s="80">
        <v>30</v>
      </c>
      <c r="E40" s="80">
        <v>172</v>
      </c>
      <c r="F40" s="80">
        <v>153</v>
      </c>
    </row>
    <row r="41" spans="1:6" x14ac:dyDescent="0.35">
      <c r="A41" s="80">
        <v>41</v>
      </c>
      <c r="B41" s="80">
        <v>76</v>
      </c>
      <c r="C41" s="81">
        <v>1.5036</v>
      </c>
      <c r="D41" s="80">
        <v>35</v>
      </c>
      <c r="E41" s="80">
        <v>197</v>
      </c>
      <c r="F41" s="80">
        <v>147</v>
      </c>
    </row>
    <row r="42" spans="1:6" x14ac:dyDescent="0.35">
      <c r="A42" s="80">
        <v>42</v>
      </c>
      <c r="B42" s="80">
        <v>76</v>
      </c>
      <c r="C42" s="81">
        <v>0.74650000000000005</v>
      </c>
      <c r="D42" s="80">
        <v>15</v>
      </c>
      <c r="E42" s="80">
        <v>195</v>
      </c>
      <c r="F42" s="80">
        <v>183</v>
      </c>
    </row>
    <row r="43" spans="1:6" x14ac:dyDescent="0.35">
      <c r="A43" s="80">
        <v>43</v>
      </c>
      <c r="B43" s="80">
        <v>67</v>
      </c>
      <c r="C43" s="81">
        <v>0.56069999999999998</v>
      </c>
      <c r="D43" s="80">
        <v>23.75</v>
      </c>
      <c r="E43" s="80">
        <v>201</v>
      </c>
      <c r="F43" s="80">
        <v>175</v>
      </c>
    </row>
    <row r="44" spans="1:6" x14ac:dyDescent="0.35">
      <c r="A44" s="80">
        <v>44</v>
      </c>
      <c r="B44" s="80">
        <v>65</v>
      </c>
      <c r="C44" s="81">
        <v>0.62860000000000005</v>
      </c>
      <c r="D44" s="80">
        <v>30</v>
      </c>
      <c r="E44" s="80">
        <v>192</v>
      </c>
      <c r="F44" s="80">
        <v>158</v>
      </c>
    </row>
    <row r="45" spans="1:6" x14ac:dyDescent="0.35">
      <c r="A45" s="80">
        <v>45</v>
      </c>
      <c r="B45" s="80">
        <v>88</v>
      </c>
      <c r="C45" s="81">
        <v>1.9655</v>
      </c>
      <c r="D45" s="80">
        <v>30</v>
      </c>
      <c r="E45" s="80">
        <v>182</v>
      </c>
      <c r="F45" s="80">
        <v>183</v>
      </c>
    </row>
    <row r="46" spans="1:6" x14ac:dyDescent="0.35">
      <c r="A46" s="80">
        <v>46</v>
      </c>
      <c r="B46" s="80">
        <v>55</v>
      </c>
      <c r="C46" s="81">
        <v>0.60709999999999997</v>
      </c>
      <c r="D46" s="80">
        <v>20</v>
      </c>
      <c r="E46" s="80">
        <v>218</v>
      </c>
      <c r="F46" s="80">
        <v>183</v>
      </c>
    </row>
    <row r="47" spans="1:6" x14ac:dyDescent="0.35">
      <c r="A47" s="80">
        <v>47</v>
      </c>
      <c r="B47" s="80">
        <v>73</v>
      </c>
      <c r="C47" s="81">
        <v>1.8392999999999999</v>
      </c>
      <c r="D47" s="80">
        <v>35</v>
      </c>
      <c r="E47" s="80">
        <v>215</v>
      </c>
      <c r="F47" s="80">
        <v>141</v>
      </c>
    </row>
    <row r="48" spans="1:6" x14ac:dyDescent="0.35">
      <c r="A48" s="80">
        <v>48</v>
      </c>
      <c r="B48" s="80">
        <v>86</v>
      </c>
      <c r="C48" s="81">
        <v>1.6178999999999999</v>
      </c>
      <c r="D48" s="80">
        <v>35</v>
      </c>
      <c r="E48" s="80">
        <v>205</v>
      </c>
      <c r="F48" s="80">
        <v>171</v>
      </c>
    </row>
    <row r="49" spans="1:6" x14ac:dyDescent="0.35">
      <c r="A49" s="80">
        <v>49</v>
      </c>
      <c r="B49" s="80">
        <v>58</v>
      </c>
      <c r="C49" s="81">
        <v>1.1356999999999999</v>
      </c>
      <c r="D49" s="80">
        <v>25</v>
      </c>
      <c r="E49" s="80">
        <v>205</v>
      </c>
      <c r="F49" s="80">
        <v>191</v>
      </c>
    </row>
    <row r="50" spans="1:6" x14ac:dyDescent="0.35">
      <c r="A50" s="80">
        <v>50</v>
      </c>
      <c r="B50" s="80">
        <v>62</v>
      </c>
      <c r="C50" s="81">
        <v>0.52349999999999997</v>
      </c>
      <c r="D50" s="80">
        <v>21</v>
      </c>
      <c r="E50" s="80">
        <v>203</v>
      </c>
      <c r="F50" s="80">
        <v>167</v>
      </c>
    </row>
    <row r="51" spans="1:6" x14ac:dyDescent="0.35">
      <c r="A51" s="80">
        <v>51</v>
      </c>
      <c r="B51" s="80">
        <v>50</v>
      </c>
      <c r="C51" s="81">
        <v>0.48570000000000002</v>
      </c>
      <c r="D51" s="80">
        <v>10</v>
      </c>
      <c r="E51" s="80">
        <v>192</v>
      </c>
      <c r="F51" s="80">
        <v>191</v>
      </c>
    </row>
    <row r="52" spans="1:6" x14ac:dyDescent="0.35">
      <c r="A52" s="80">
        <v>52</v>
      </c>
      <c r="B52" s="80">
        <v>61</v>
      </c>
      <c r="C52" s="81">
        <v>1.5896999999999999</v>
      </c>
      <c r="D52" s="80">
        <v>25</v>
      </c>
      <c r="E52" s="80">
        <v>190</v>
      </c>
      <c r="F52" s="80">
        <v>158</v>
      </c>
    </row>
    <row r="53" spans="1:6" x14ac:dyDescent="0.35">
      <c r="A53" s="80">
        <v>53</v>
      </c>
      <c r="B53" s="80">
        <v>65</v>
      </c>
      <c r="C53" s="81">
        <v>0.8821</v>
      </c>
      <c r="D53" s="80">
        <v>30</v>
      </c>
      <c r="E53" s="80">
        <v>201</v>
      </c>
      <c r="F53" s="80">
        <v>158</v>
      </c>
    </row>
    <row r="54" spans="1:6" x14ac:dyDescent="0.35">
      <c r="A54" s="80">
        <v>54</v>
      </c>
      <c r="B54" s="80">
        <v>85</v>
      </c>
      <c r="C54" s="81">
        <v>1.7041999999999999</v>
      </c>
      <c r="D54" s="80">
        <v>26</v>
      </c>
      <c r="E54" s="80">
        <v>230</v>
      </c>
      <c r="F54" s="80">
        <v>191</v>
      </c>
    </row>
    <row r="55" spans="1:6" x14ac:dyDescent="0.35">
      <c r="A55" s="80">
        <v>55</v>
      </c>
      <c r="B55" s="80">
        <v>69</v>
      </c>
      <c r="C55" s="81">
        <v>1.075</v>
      </c>
      <c r="D55" s="80">
        <v>30</v>
      </c>
      <c r="E55" s="80">
        <v>209</v>
      </c>
      <c r="F55" s="80">
        <v>183</v>
      </c>
    </row>
    <row r="56" spans="1:6" x14ac:dyDescent="0.35">
      <c r="A56" s="80">
        <v>56</v>
      </c>
      <c r="B56" s="80">
        <v>54</v>
      </c>
      <c r="C56" s="81">
        <v>1.2571000000000001</v>
      </c>
      <c r="D56" s="80">
        <v>21.25</v>
      </c>
      <c r="E56" s="80">
        <v>190</v>
      </c>
      <c r="F56" s="80">
        <v>167</v>
      </c>
    </row>
    <row r="57" spans="1:6" x14ac:dyDescent="0.35">
      <c r="A57" s="80">
        <v>57</v>
      </c>
      <c r="B57" s="80">
        <v>99</v>
      </c>
      <c r="C57" s="81">
        <v>3.4228999999999998</v>
      </c>
      <c r="D57" s="80">
        <v>36</v>
      </c>
      <c r="E57" s="80">
        <v>201</v>
      </c>
      <c r="F57" s="80">
        <v>205</v>
      </c>
    </row>
    <row r="58" spans="1:6" x14ac:dyDescent="0.35">
      <c r="A58" s="80">
        <v>58</v>
      </c>
      <c r="B58" s="80">
        <v>78</v>
      </c>
      <c r="C58" s="81">
        <v>1.9655</v>
      </c>
      <c r="D58" s="80">
        <v>35</v>
      </c>
      <c r="E58" s="80">
        <v>201</v>
      </c>
      <c r="F58" s="80">
        <v>167</v>
      </c>
    </row>
    <row r="59" spans="1:6" x14ac:dyDescent="0.35">
      <c r="A59" s="80">
        <v>59</v>
      </c>
      <c r="B59" s="80">
        <v>79</v>
      </c>
      <c r="C59" s="81">
        <v>1.4520999999999999</v>
      </c>
      <c r="D59" s="80">
        <v>36</v>
      </c>
      <c r="E59" s="80">
        <v>182</v>
      </c>
      <c r="F59" s="80">
        <v>158</v>
      </c>
    </row>
    <row r="60" spans="1:6" x14ac:dyDescent="0.35">
      <c r="A60" s="80">
        <v>60</v>
      </c>
      <c r="B60" s="80">
        <v>74</v>
      </c>
      <c r="C60" s="81">
        <v>0.5071</v>
      </c>
      <c r="D60" s="80">
        <v>13.75</v>
      </c>
      <c r="E60" s="80">
        <v>184</v>
      </c>
      <c r="F60" s="80">
        <v>158</v>
      </c>
    </row>
    <row r="61" spans="1:6" x14ac:dyDescent="0.35">
      <c r="A61" s="80">
        <v>61</v>
      </c>
      <c r="B61" s="80">
        <v>70</v>
      </c>
      <c r="C61" s="81">
        <v>1.3741000000000001</v>
      </c>
      <c r="D61" s="80">
        <v>28.75</v>
      </c>
      <c r="E61" s="80">
        <v>190</v>
      </c>
      <c r="F61" s="80">
        <v>175</v>
      </c>
    </row>
    <row r="62" spans="1:6" x14ac:dyDescent="0.35">
      <c r="A62" s="80">
        <v>62</v>
      </c>
      <c r="B62" s="80">
        <v>60</v>
      </c>
      <c r="C62" s="81">
        <v>1.0302</v>
      </c>
      <c r="D62" s="80">
        <v>21</v>
      </c>
      <c r="E62" s="80">
        <v>209</v>
      </c>
      <c r="F62" s="80">
        <v>194</v>
      </c>
    </row>
    <row r="63" spans="1:6" x14ac:dyDescent="0.35">
      <c r="A63" s="80">
        <v>63</v>
      </c>
      <c r="B63" s="80">
        <v>57</v>
      </c>
      <c r="C63" s="81">
        <v>0.75360000000000005</v>
      </c>
      <c r="D63" s="80">
        <v>15</v>
      </c>
      <c r="E63" s="80">
        <v>205</v>
      </c>
      <c r="F63" s="80">
        <v>162</v>
      </c>
    </row>
    <row r="64" spans="1:6" x14ac:dyDescent="0.35">
      <c r="A64" s="80">
        <v>64</v>
      </c>
      <c r="B64" s="80">
        <v>59</v>
      </c>
      <c r="C64" s="81">
        <v>0.56430000000000002</v>
      </c>
      <c r="D64" s="80">
        <v>13.75</v>
      </c>
      <c r="E64" s="80">
        <v>203</v>
      </c>
      <c r="F64" s="80">
        <v>194</v>
      </c>
    </row>
    <row r="65" spans="1:6" x14ac:dyDescent="0.35">
      <c r="A65" s="80">
        <v>65</v>
      </c>
      <c r="B65" s="80">
        <v>88</v>
      </c>
      <c r="C65" s="81">
        <v>2.3708</v>
      </c>
      <c r="D65" s="80">
        <v>36</v>
      </c>
      <c r="E65" s="80">
        <v>211</v>
      </c>
      <c r="F65" s="80">
        <v>194</v>
      </c>
    </row>
    <row r="66" spans="1:6" x14ac:dyDescent="0.35">
      <c r="A66" s="80">
        <v>66</v>
      </c>
      <c r="B66" s="80">
        <v>88</v>
      </c>
      <c r="C66" s="81">
        <v>2.7071000000000001</v>
      </c>
      <c r="D66" s="80">
        <v>35</v>
      </c>
      <c r="E66" s="80">
        <v>193</v>
      </c>
      <c r="F66" s="80">
        <v>162</v>
      </c>
    </row>
    <row r="67" spans="1:6" x14ac:dyDescent="0.35">
      <c r="A67" s="80">
        <v>67</v>
      </c>
      <c r="B67" s="80">
        <v>75</v>
      </c>
      <c r="C67" s="81">
        <v>0.9607</v>
      </c>
      <c r="D67" s="80">
        <v>30</v>
      </c>
      <c r="E67" s="80">
        <v>213</v>
      </c>
      <c r="F67" s="80">
        <v>188</v>
      </c>
    </row>
    <row r="68" spans="1:6" x14ac:dyDescent="0.35">
      <c r="A68" s="80">
        <v>68</v>
      </c>
      <c r="B68" s="80">
        <v>59</v>
      </c>
      <c r="C68" s="81">
        <v>0.9929</v>
      </c>
      <c r="D68" s="80">
        <v>25</v>
      </c>
      <c r="E68" s="80">
        <v>213</v>
      </c>
      <c r="F68" s="80">
        <v>128</v>
      </c>
    </row>
    <row r="69" spans="1:6" x14ac:dyDescent="0.35">
      <c r="A69" s="80">
        <v>69</v>
      </c>
      <c r="B69" s="80">
        <v>50</v>
      </c>
      <c r="C69" s="81">
        <v>0</v>
      </c>
      <c r="D69" s="80">
        <v>0</v>
      </c>
      <c r="E69" s="80">
        <v>170</v>
      </c>
      <c r="F69" s="80">
        <v>167</v>
      </c>
    </row>
    <row r="70" spans="1:6" x14ac:dyDescent="0.35">
      <c r="A70" s="80">
        <v>70</v>
      </c>
      <c r="B70" s="80">
        <v>86</v>
      </c>
      <c r="C70" s="81">
        <v>1.3714999999999999</v>
      </c>
      <c r="D70" s="80">
        <v>25</v>
      </c>
      <c r="E70" s="80">
        <v>201</v>
      </c>
      <c r="F70" s="80">
        <v>194</v>
      </c>
    </row>
    <row r="71" spans="1:6" x14ac:dyDescent="0.35">
      <c r="A71" s="80">
        <v>71</v>
      </c>
      <c r="B71" s="80">
        <v>73</v>
      </c>
      <c r="C71" s="81">
        <v>1.2464</v>
      </c>
      <c r="D71" s="80">
        <v>31.25</v>
      </c>
      <c r="E71" s="80">
        <v>215</v>
      </c>
      <c r="F71" s="80">
        <v>191</v>
      </c>
    </row>
    <row r="72" spans="1:6" x14ac:dyDescent="0.35">
      <c r="A72" s="80">
        <v>72</v>
      </c>
      <c r="B72" s="80">
        <v>48</v>
      </c>
      <c r="C72" s="81">
        <v>0.91720000000000002</v>
      </c>
      <c r="D72" s="80">
        <v>20</v>
      </c>
      <c r="E72" s="80">
        <v>192</v>
      </c>
      <c r="F72" s="80">
        <v>110</v>
      </c>
    </row>
    <row r="73" spans="1:6" x14ac:dyDescent="0.35">
      <c r="A73" s="80">
        <v>73</v>
      </c>
      <c r="B73" s="80">
        <v>72</v>
      </c>
      <c r="C73" s="81">
        <v>1.4679</v>
      </c>
      <c r="D73" s="80">
        <v>35</v>
      </c>
      <c r="E73" s="80">
        <v>218</v>
      </c>
      <c r="F73" s="80">
        <v>171</v>
      </c>
    </row>
    <row r="74" spans="1:6" x14ac:dyDescent="0.35">
      <c r="A74" s="80">
        <v>75</v>
      </c>
      <c r="B74" s="80">
        <v>55</v>
      </c>
      <c r="C74" s="81">
        <v>0.3</v>
      </c>
      <c r="D74" s="80">
        <v>8.75</v>
      </c>
      <c r="E74" s="80">
        <v>182</v>
      </c>
      <c r="F74" s="80">
        <v>191</v>
      </c>
    </row>
    <row r="75" spans="1:6" x14ac:dyDescent="0.35">
      <c r="A75" s="80">
        <v>76</v>
      </c>
      <c r="B75" s="80">
        <v>37</v>
      </c>
      <c r="C75" s="81">
        <v>0.16789999999999999</v>
      </c>
      <c r="D75" s="80">
        <v>6.25</v>
      </c>
      <c r="E75" s="80">
        <v>203</v>
      </c>
      <c r="F75" s="80">
        <v>171</v>
      </c>
    </row>
    <row r="76" spans="1:6" x14ac:dyDescent="0.35">
      <c r="A76" s="80">
        <v>77</v>
      </c>
      <c r="B76" s="80">
        <v>88</v>
      </c>
      <c r="C76" s="81">
        <v>2.9178999999999999</v>
      </c>
      <c r="D76" s="80">
        <v>35</v>
      </c>
      <c r="E76" s="80">
        <v>193</v>
      </c>
      <c r="F76" s="80">
        <v>167</v>
      </c>
    </row>
    <row r="77" spans="1:6" x14ac:dyDescent="0.35">
      <c r="A77" s="80">
        <v>78</v>
      </c>
      <c r="B77" s="80">
        <v>78</v>
      </c>
      <c r="C77" s="81">
        <v>1.2724</v>
      </c>
      <c r="D77" s="80">
        <v>30</v>
      </c>
      <c r="E77" s="80">
        <v>193</v>
      </c>
      <c r="F77" s="80">
        <v>167</v>
      </c>
    </row>
    <row r="78" spans="1:6" x14ac:dyDescent="0.35">
      <c r="A78" s="80">
        <v>79</v>
      </c>
      <c r="B78" s="80">
        <v>63</v>
      </c>
      <c r="C78" s="81">
        <v>0.22140000000000001</v>
      </c>
      <c r="D78" s="80">
        <v>5</v>
      </c>
      <c r="E78" s="80">
        <v>190</v>
      </c>
      <c r="F78" s="80">
        <v>147</v>
      </c>
    </row>
    <row r="79" spans="1:6" x14ac:dyDescent="0.35">
      <c r="A79" s="80">
        <v>83</v>
      </c>
      <c r="B79" s="80">
        <v>85</v>
      </c>
      <c r="C79" s="81">
        <v>1.5821000000000001</v>
      </c>
      <c r="D79" s="80">
        <v>30</v>
      </c>
      <c r="E79" s="80">
        <v>211</v>
      </c>
      <c r="F79" s="80">
        <v>187</v>
      </c>
    </row>
    <row r="80" spans="1:6" x14ac:dyDescent="0.35">
      <c r="A80" s="80">
        <v>84</v>
      </c>
      <c r="B80" s="80">
        <v>89</v>
      </c>
      <c r="C80" s="81">
        <v>2.4923999999999999</v>
      </c>
      <c r="D80" s="80">
        <v>36</v>
      </c>
      <c r="E80" s="80">
        <v>225</v>
      </c>
      <c r="F80" s="80">
        <v>175</v>
      </c>
    </row>
    <row r="81" spans="1:6" x14ac:dyDescent="0.35">
      <c r="A81" s="80">
        <v>85</v>
      </c>
      <c r="B81" s="80">
        <v>90</v>
      </c>
      <c r="C81" s="81">
        <v>2.9207999999999998</v>
      </c>
      <c r="D81" s="80">
        <v>36</v>
      </c>
      <c r="E81" s="80">
        <v>195</v>
      </c>
      <c r="F81" s="80">
        <v>175</v>
      </c>
    </row>
    <row r="82" spans="1:6" x14ac:dyDescent="0.35">
      <c r="A82" s="80">
        <v>86</v>
      </c>
      <c r="B82" s="80">
        <v>77</v>
      </c>
      <c r="C82" s="81">
        <v>1.6620999999999999</v>
      </c>
      <c r="D82" s="80">
        <v>35</v>
      </c>
      <c r="E82" s="80">
        <v>209</v>
      </c>
      <c r="F82" s="80">
        <v>219</v>
      </c>
    </row>
    <row r="83" spans="1:6" x14ac:dyDescent="0.35">
      <c r="A83" s="80">
        <v>87</v>
      </c>
      <c r="B83" s="80">
        <v>89</v>
      </c>
      <c r="C83" s="81">
        <v>2.0464000000000002</v>
      </c>
      <c r="D83" s="80">
        <v>35</v>
      </c>
      <c r="E83" s="80">
        <v>193</v>
      </c>
      <c r="F83" s="80">
        <v>171</v>
      </c>
    </row>
    <row r="84" spans="1:6" x14ac:dyDescent="0.35">
      <c r="A84" s="80">
        <v>88</v>
      </c>
      <c r="B84" s="80">
        <v>92</v>
      </c>
      <c r="C84" s="81">
        <v>2.6688000000000001</v>
      </c>
      <c r="D84" s="80">
        <v>40</v>
      </c>
      <c r="E84" s="80">
        <v>209</v>
      </c>
      <c r="F84" s="80">
        <v>175</v>
      </c>
    </row>
    <row r="85" spans="1:6" x14ac:dyDescent="0.35">
      <c r="A85" s="80">
        <v>89</v>
      </c>
      <c r="B85" s="80">
        <v>81</v>
      </c>
      <c r="C85" s="81">
        <v>1.7950999999999999</v>
      </c>
      <c r="D85" s="80">
        <v>36</v>
      </c>
      <c r="E85" s="80">
        <v>209</v>
      </c>
      <c r="F85" s="80">
        <v>179</v>
      </c>
    </row>
    <row r="86" spans="1:6" x14ac:dyDescent="0.35">
      <c r="A86" s="80">
        <v>90</v>
      </c>
      <c r="B86" s="80">
        <v>51</v>
      </c>
      <c r="C86" s="81">
        <v>0.89380000000000004</v>
      </c>
      <c r="D86" s="80">
        <v>15</v>
      </c>
      <c r="E86" s="80">
        <v>182</v>
      </c>
      <c r="F86" s="80">
        <v>153</v>
      </c>
    </row>
    <row r="87" spans="1:6" x14ac:dyDescent="0.35">
      <c r="A87" s="80">
        <v>91</v>
      </c>
      <c r="B87" s="80">
        <v>86</v>
      </c>
      <c r="C87" s="81">
        <v>2.1071</v>
      </c>
      <c r="D87" s="80">
        <v>35</v>
      </c>
      <c r="E87" s="80">
        <v>220</v>
      </c>
      <c r="F87" s="80">
        <v>187</v>
      </c>
    </row>
    <row r="88" spans="1:6" x14ac:dyDescent="0.35">
      <c r="A88" s="80">
        <v>92</v>
      </c>
      <c r="B88" s="80">
        <v>50</v>
      </c>
      <c r="C88" s="81">
        <v>0.52500000000000002</v>
      </c>
      <c r="D88" s="80">
        <v>21.25</v>
      </c>
      <c r="E88" s="80">
        <v>192</v>
      </c>
      <c r="F88" s="80">
        <v>141</v>
      </c>
    </row>
    <row r="89" spans="1:6" x14ac:dyDescent="0.35">
      <c r="A89" s="80">
        <v>93</v>
      </c>
      <c r="B89" s="80">
        <v>80</v>
      </c>
      <c r="C89" s="81">
        <v>1.7313000000000001</v>
      </c>
      <c r="D89" s="80">
        <v>38.75</v>
      </c>
      <c r="E89" s="80">
        <v>200</v>
      </c>
      <c r="F89" s="80">
        <v>202</v>
      </c>
    </row>
    <row r="90" spans="1:6" x14ac:dyDescent="0.35">
      <c r="A90" s="80">
        <v>94</v>
      </c>
      <c r="B90" s="80">
        <v>66</v>
      </c>
      <c r="C90" s="81">
        <v>0.8</v>
      </c>
      <c r="D90" s="80">
        <v>35</v>
      </c>
      <c r="E90" s="80">
        <v>193</v>
      </c>
      <c r="F90" s="80">
        <v>147</v>
      </c>
    </row>
    <row r="91" spans="1:6" x14ac:dyDescent="0.35">
      <c r="A91" s="80">
        <v>95</v>
      </c>
      <c r="B91" s="80">
        <v>71</v>
      </c>
      <c r="C91" s="81">
        <v>0.30559999999999998</v>
      </c>
      <c r="D91" s="80">
        <v>10</v>
      </c>
      <c r="E91" s="80">
        <v>195</v>
      </c>
      <c r="F91" s="80">
        <v>187</v>
      </c>
    </row>
    <row r="92" spans="1:6" x14ac:dyDescent="0.35">
      <c r="A92" s="80">
        <v>96</v>
      </c>
      <c r="B92" s="80">
        <v>71</v>
      </c>
      <c r="C92" s="81">
        <v>1.4167000000000001</v>
      </c>
      <c r="D92" s="80">
        <v>36</v>
      </c>
      <c r="E92" s="80">
        <v>190</v>
      </c>
      <c r="F92" s="80">
        <v>162</v>
      </c>
    </row>
    <row r="93" spans="1:6" x14ac:dyDescent="0.35">
      <c r="A93" s="80">
        <v>97</v>
      </c>
      <c r="B93" s="80">
        <v>80</v>
      </c>
      <c r="C93" s="81">
        <v>1.7928999999999999</v>
      </c>
      <c r="D93" s="80">
        <v>30</v>
      </c>
      <c r="E93" s="80">
        <v>197</v>
      </c>
      <c r="F93" s="80">
        <v>171</v>
      </c>
    </row>
    <row r="94" spans="1:6" x14ac:dyDescent="0.35">
      <c r="A94" s="80">
        <v>98</v>
      </c>
      <c r="B94" s="80">
        <v>73</v>
      </c>
      <c r="C94" s="81">
        <v>1.8351</v>
      </c>
      <c r="D94" s="80">
        <v>37</v>
      </c>
      <c r="E94" s="80">
        <v>220</v>
      </c>
      <c r="F94" s="80">
        <v>250</v>
      </c>
    </row>
    <row r="95" spans="1:6" x14ac:dyDescent="0.35">
      <c r="A95" s="80">
        <v>99</v>
      </c>
      <c r="B95" s="80">
        <v>89</v>
      </c>
      <c r="C95" s="81">
        <v>2.2757000000000001</v>
      </c>
      <c r="D95" s="80">
        <v>36</v>
      </c>
      <c r="E95" s="80">
        <v>215</v>
      </c>
      <c r="F95" s="80">
        <v>270</v>
      </c>
    </row>
    <row r="96" spans="1:6" x14ac:dyDescent="0.35">
      <c r="A96" s="80">
        <v>100</v>
      </c>
      <c r="B96" s="80">
        <v>81</v>
      </c>
      <c r="C96" s="81">
        <v>1.0203</v>
      </c>
      <c r="D96" s="80">
        <v>18.75</v>
      </c>
      <c r="E96" s="80">
        <v>218</v>
      </c>
      <c r="F96" s="80">
        <v>256</v>
      </c>
    </row>
    <row r="97" spans="1:6" x14ac:dyDescent="0.35">
      <c r="A97" s="80">
        <v>101</v>
      </c>
      <c r="B97" s="80">
        <v>79</v>
      </c>
      <c r="C97" s="81">
        <v>1.4757</v>
      </c>
      <c r="D97" s="80">
        <v>31</v>
      </c>
      <c r="E97" s="80">
        <v>203</v>
      </c>
      <c r="F97" s="80">
        <v>237</v>
      </c>
    </row>
    <row r="98" spans="1:6" x14ac:dyDescent="0.35">
      <c r="A98" s="80">
        <v>102</v>
      </c>
      <c r="B98" s="80">
        <v>82</v>
      </c>
      <c r="C98" s="81">
        <v>1.4319</v>
      </c>
      <c r="D98" s="80">
        <v>36</v>
      </c>
      <c r="E98" s="80">
        <v>186</v>
      </c>
      <c r="F98" s="80">
        <v>219</v>
      </c>
    </row>
    <row r="99" spans="1:6" x14ac:dyDescent="0.35">
      <c r="A99" s="80">
        <v>103</v>
      </c>
      <c r="B99" s="80">
        <v>79</v>
      </c>
      <c r="C99" s="81">
        <v>1.1351</v>
      </c>
      <c r="D99" s="80">
        <v>25</v>
      </c>
      <c r="E99" s="80">
        <v>211</v>
      </c>
      <c r="F99" s="80">
        <v>240</v>
      </c>
    </row>
    <row r="100" spans="1:6" x14ac:dyDescent="0.35">
      <c r="A100" s="80">
        <v>104</v>
      </c>
      <c r="B100" s="80">
        <v>83</v>
      </c>
      <c r="C100" s="81">
        <v>1.7479</v>
      </c>
      <c r="D100" s="80">
        <v>31</v>
      </c>
      <c r="E100" s="80">
        <v>218</v>
      </c>
      <c r="F100" s="80">
        <v>252</v>
      </c>
    </row>
    <row r="101" spans="1:6" x14ac:dyDescent="0.35">
      <c r="A101" s="80">
        <v>105</v>
      </c>
      <c r="B101" s="80">
        <v>91</v>
      </c>
      <c r="C101" s="81">
        <v>2.331</v>
      </c>
      <c r="D101" s="80">
        <v>42</v>
      </c>
      <c r="E101" s="80">
        <v>245</v>
      </c>
      <c r="F101" s="80">
        <v>252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17" sqref="E17"/>
    </sheetView>
  </sheetViews>
  <sheetFormatPr defaultRowHeight="14.5" x14ac:dyDescent="0.35"/>
  <cols>
    <col min="1" max="6" width="24.7265625" customWidth="1"/>
  </cols>
  <sheetData>
    <row r="1" spans="1:6" x14ac:dyDescent="0.35">
      <c r="A1" s="48"/>
      <c r="B1" s="48" t="s">
        <v>58</v>
      </c>
      <c r="C1" s="48" t="s">
        <v>59</v>
      </c>
      <c r="D1" s="48" t="s">
        <v>60</v>
      </c>
      <c r="E1" s="48" t="s">
        <v>61</v>
      </c>
      <c r="F1" s="48" t="s">
        <v>62</v>
      </c>
    </row>
    <row r="2" spans="1:6" x14ac:dyDescent="0.35">
      <c r="A2" s="46" t="s">
        <v>58</v>
      </c>
      <c r="B2" s="46">
        <v>1</v>
      </c>
      <c r="C2" s="46"/>
      <c r="D2" s="46"/>
      <c r="E2" s="46"/>
      <c r="F2" s="46"/>
    </row>
    <row r="3" spans="1:6" x14ac:dyDescent="0.35">
      <c r="A3" s="46" t="s">
        <v>59</v>
      </c>
      <c r="B3" s="46">
        <v>0.77562879480947</v>
      </c>
      <c r="C3" s="46">
        <v>1</v>
      </c>
      <c r="D3" s="46"/>
      <c r="E3" s="46"/>
      <c r="F3" s="46"/>
    </row>
    <row r="4" spans="1:6" x14ac:dyDescent="0.35">
      <c r="A4" s="46" t="s">
        <v>60</v>
      </c>
      <c r="B4" s="46">
        <v>0.72672143058758754</v>
      </c>
      <c r="C4" s="85">
        <v>0.81274526981416639</v>
      </c>
      <c r="D4" s="46">
        <v>1</v>
      </c>
      <c r="E4" s="46"/>
      <c r="F4" s="46"/>
    </row>
    <row r="5" spans="1:6" x14ac:dyDescent="0.35">
      <c r="A5" s="46" t="s">
        <v>61</v>
      </c>
      <c r="B5" s="86">
        <v>0.24225806777760173</v>
      </c>
      <c r="C5" s="46">
        <v>0.28301121487696695</v>
      </c>
      <c r="D5" s="46">
        <v>0.2897995116730338</v>
      </c>
      <c r="E5" s="46">
        <v>1</v>
      </c>
      <c r="F5" s="46"/>
    </row>
    <row r="6" spans="1:6" ht="15" thickBot="1" x14ac:dyDescent="0.4">
      <c r="A6" s="47" t="s">
        <v>62</v>
      </c>
      <c r="B6" s="47">
        <v>0.41140096384160274</v>
      </c>
      <c r="C6" s="47">
        <v>0.29465267651487448</v>
      </c>
      <c r="D6" s="47">
        <v>0.24528107936218432</v>
      </c>
      <c r="E6" s="47">
        <v>0.47551853023456214</v>
      </c>
      <c r="F6" s="47">
        <v>1</v>
      </c>
    </row>
    <row r="11" spans="1:6" x14ac:dyDescent="0.35">
      <c r="C11" s="88"/>
    </row>
    <row r="12" spans="1:6" x14ac:dyDescent="0.35">
      <c r="C12" s="88"/>
    </row>
    <row r="13" spans="1:6" ht="18.5" x14ac:dyDescent="0.35">
      <c r="C13" s="88"/>
      <c r="D13" s="89" t="s">
        <v>68</v>
      </c>
      <c r="E13" s="89"/>
      <c r="F13" s="90">
        <f>SUM(B3*B3)</f>
        <v>0.60160002733759088</v>
      </c>
    </row>
    <row r="14" spans="1:6" x14ac:dyDescent="0.35">
      <c r="F14" s="91">
        <v>0.60160002733759088</v>
      </c>
    </row>
  </sheetData>
  <mergeCells count="1">
    <mergeCell ref="D13:E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workbookViewId="0">
      <selection activeCell="D2" sqref="D2:D116"/>
    </sheetView>
  </sheetViews>
  <sheetFormatPr defaultRowHeight="14.5" x14ac:dyDescent="0.35"/>
  <cols>
    <col min="1" max="4" width="15.81640625" style="33" customWidth="1"/>
  </cols>
  <sheetData>
    <row r="1" spans="1:6" ht="29" x14ac:dyDescent="0.35">
      <c r="A1" s="77" t="s">
        <v>49</v>
      </c>
      <c r="B1" s="77" t="s">
        <v>50</v>
      </c>
      <c r="C1" s="77"/>
      <c r="D1" s="82" t="s">
        <v>51</v>
      </c>
      <c r="E1" s="14"/>
      <c r="F1" s="14"/>
    </row>
    <row r="2" spans="1:6" x14ac:dyDescent="0.35">
      <c r="A2" s="78">
        <v>1</v>
      </c>
      <c r="B2" s="79" t="s">
        <v>52</v>
      </c>
      <c r="C2" s="79"/>
      <c r="D2" s="83">
        <v>187</v>
      </c>
    </row>
    <row r="3" spans="1:6" x14ac:dyDescent="0.35">
      <c r="A3" s="78">
        <v>2</v>
      </c>
      <c r="B3" s="79" t="s">
        <v>52</v>
      </c>
      <c r="C3" s="79"/>
      <c r="D3" s="83">
        <v>162</v>
      </c>
    </row>
    <row r="4" spans="1:6" x14ac:dyDescent="0.35">
      <c r="A4" s="78">
        <v>3</v>
      </c>
      <c r="B4" s="79" t="s">
        <v>52</v>
      </c>
      <c r="C4" s="79"/>
      <c r="D4" s="83">
        <v>191</v>
      </c>
    </row>
    <row r="5" spans="1:6" x14ac:dyDescent="0.35">
      <c r="A5" s="78">
        <v>4</v>
      </c>
      <c r="B5" s="79" t="s">
        <v>52</v>
      </c>
      <c r="C5" s="79"/>
      <c r="D5" s="83">
        <v>194</v>
      </c>
    </row>
    <row r="6" spans="1:6" x14ac:dyDescent="0.35">
      <c r="A6" s="78">
        <v>5</v>
      </c>
      <c r="B6" s="79" t="s">
        <v>52</v>
      </c>
      <c r="C6" s="79"/>
      <c r="D6" s="83">
        <v>179</v>
      </c>
    </row>
    <row r="7" spans="1:6" x14ac:dyDescent="0.35">
      <c r="A7" s="78">
        <v>6</v>
      </c>
      <c r="B7" s="79" t="s">
        <v>53</v>
      </c>
      <c r="C7" s="79"/>
      <c r="D7" s="83">
        <v>183</v>
      </c>
    </row>
    <row r="8" spans="1:6" x14ac:dyDescent="0.35">
      <c r="A8" s="78">
        <v>7</v>
      </c>
      <c r="B8" s="79" t="s">
        <v>54</v>
      </c>
      <c r="C8" s="79"/>
      <c r="D8" s="83">
        <v>183</v>
      </c>
    </row>
    <row r="9" spans="1:6" x14ac:dyDescent="0.35">
      <c r="A9" s="78">
        <v>8</v>
      </c>
      <c r="B9" s="79" t="s">
        <v>55</v>
      </c>
      <c r="C9" s="79"/>
      <c r="D9" s="83">
        <v>219</v>
      </c>
    </row>
    <row r="10" spans="1:6" x14ac:dyDescent="0.35">
      <c r="A10" s="78">
        <v>9</v>
      </c>
      <c r="B10" s="79" t="s">
        <v>53</v>
      </c>
      <c r="C10" s="79"/>
      <c r="D10" s="83">
        <v>153</v>
      </c>
    </row>
    <row r="11" spans="1:6" x14ac:dyDescent="0.35">
      <c r="A11" s="78">
        <v>10</v>
      </c>
      <c r="B11" s="79" t="s">
        <v>54</v>
      </c>
      <c r="C11" s="79"/>
      <c r="D11" s="83">
        <v>194</v>
      </c>
    </row>
    <row r="12" spans="1:6" x14ac:dyDescent="0.35">
      <c r="A12" s="78">
        <v>11</v>
      </c>
      <c r="B12" s="79" t="s">
        <v>55</v>
      </c>
      <c r="C12" s="79"/>
      <c r="D12" s="83">
        <v>162</v>
      </c>
    </row>
    <row r="13" spans="1:6" x14ac:dyDescent="0.35">
      <c r="A13" s="78">
        <v>12</v>
      </c>
      <c r="B13" s="79" t="s">
        <v>56</v>
      </c>
      <c r="C13" s="79"/>
      <c r="D13" s="83">
        <v>171</v>
      </c>
    </row>
    <row r="14" spans="1:6" x14ac:dyDescent="0.35">
      <c r="A14" s="78">
        <v>13</v>
      </c>
      <c r="B14" s="79" t="s">
        <v>53</v>
      </c>
      <c r="C14" s="79"/>
      <c r="D14" s="83">
        <v>147</v>
      </c>
    </row>
    <row r="15" spans="1:6" x14ac:dyDescent="0.35">
      <c r="A15" s="78">
        <v>14</v>
      </c>
      <c r="B15" s="79" t="s">
        <v>53</v>
      </c>
      <c r="C15" s="79"/>
      <c r="D15" s="83">
        <v>237</v>
      </c>
    </row>
    <row r="16" spans="1:6" x14ac:dyDescent="0.35">
      <c r="A16" s="78">
        <v>15</v>
      </c>
      <c r="B16" s="79" t="s">
        <v>53</v>
      </c>
      <c r="C16" s="79"/>
      <c r="D16" s="83">
        <v>162</v>
      </c>
    </row>
    <row r="17" spans="1:4" x14ac:dyDescent="0.35">
      <c r="A17" s="78">
        <v>16</v>
      </c>
      <c r="B17" s="79" t="s">
        <v>53</v>
      </c>
      <c r="C17" s="79"/>
      <c r="D17" s="83">
        <v>191</v>
      </c>
    </row>
    <row r="18" spans="1:4" x14ac:dyDescent="0.35">
      <c r="A18" s="78">
        <v>17</v>
      </c>
      <c r="B18" s="79" t="s">
        <v>55</v>
      </c>
      <c r="C18" s="79"/>
      <c r="D18" s="83">
        <v>110</v>
      </c>
    </row>
    <row r="19" spans="1:4" x14ac:dyDescent="0.35">
      <c r="A19" s="78">
        <v>18</v>
      </c>
      <c r="B19" s="79" t="s">
        <v>54</v>
      </c>
      <c r="C19" s="79"/>
      <c r="D19" s="83">
        <v>167</v>
      </c>
    </row>
    <row r="20" spans="1:4" x14ac:dyDescent="0.35">
      <c r="A20" s="78">
        <v>19</v>
      </c>
      <c r="B20" s="79" t="s">
        <v>53</v>
      </c>
      <c r="C20" s="79"/>
      <c r="D20" s="83">
        <v>153</v>
      </c>
    </row>
    <row r="21" spans="1:4" x14ac:dyDescent="0.35">
      <c r="A21" s="78">
        <v>20</v>
      </c>
      <c r="B21" s="79" t="s">
        <v>53</v>
      </c>
      <c r="C21" s="79"/>
      <c r="D21" s="83">
        <v>244</v>
      </c>
    </row>
    <row r="22" spans="1:4" x14ac:dyDescent="0.35">
      <c r="A22" s="78">
        <v>21</v>
      </c>
      <c r="B22" s="79" t="s">
        <v>55</v>
      </c>
      <c r="C22" s="79"/>
      <c r="D22" s="83">
        <v>180</v>
      </c>
    </row>
    <row r="23" spans="1:4" x14ac:dyDescent="0.35">
      <c r="A23" s="78">
        <v>22</v>
      </c>
      <c r="B23" s="79" t="s">
        <v>53</v>
      </c>
      <c r="C23" s="79"/>
      <c r="D23" s="83">
        <v>167</v>
      </c>
    </row>
    <row r="24" spans="1:4" x14ac:dyDescent="0.35">
      <c r="A24" s="78">
        <v>23</v>
      </c>
      <c r="B24" s="79" t="s">
        <v>55</v>
      </c>
      <c r="C24" s="79"/>
      <c r="D24" s="83">
        <v>158</v>
      </c>
    </row>
    <row r="25" spans="1:4" x14ac:dyDescent="0.35">
      <c r="A25" s="78">
        <v>24</v>
      </c>
      <c r="B25" s="79" t="s">
        <v>55</v>
      </c>
      <c r="C25" s="79"/>
      <c r="D25" s="83">
        <v>179</v>
      </c>
    </row>
    <row r="26" spans="1:4" x14ac:dyDescent="0.35">
      <c r="A26" s="78">
        <v>25</v>
      </c>
      <c r="B26" s="79" t="s">
        <v>53</v>
      </c>
      <c r="C26" s="79"/>
      <c r="D26" s="83">
        <v>183</v>
      </c>
    </row>
    <row r="27" spans="1:4" x14ac:dyDescent="0.35">
      <c r="A27" s="78">
        <v>26</v>
      </c>
      <c r="B27" s="79" t="s">
        <v>53</v>
      </c>
      <c r="C27" s="79"/>
      <c r="D27" s="83">
        <v>171</v>
      </c>
    </row>
    <row r="28" spans="1:4" x14ac:dyDescent="0.35">
      <c r="A28" s="78">
        <v>27</v>
      </c>
      <c r="B28" s="79" t="s">
        <v>53</v>
      </c>
      <c r="C28" s="79"/>
      <c r="D28" s="83">
        <v>202</v>
      </c>
    </row>
    <row r="29" spans="1:4" x14ac:dyDescent="0.35">
      <c r="A29" s="78">
        <v>28</v>
      </c>
      <c r="B29" s="79" t="s">
        <v>53</v>
      </c>
      <c r="C29" s="79"/>
      <c r="D29" s="83">
        <v>171</v>
      </c>
    </row>
    <row r="30" spans="1:4" x14ac:dyDescent="0.35">
      <c r="A30" s="78">
        <v>29</v>
      </c>
      <c r="B30" s="79" t="s">
        <v>56</v>
      </c>
      <c r="C30" s="79"/>
      <c r="D30" s="83">
        <v>191</v>
      </c>
    </row>
    <row r="31" spans="1:4" x14ac:dyDescent="0.35">
      <c r="A31" s="78">
        <v>30</v>
      </c>
      <c r="B31" s="79" t="s">
        <v>54</v>
      </c>
      <c r="C31" s="79"/>
      <c r="D31" s="83">
        <v>244</v>
      </c>
    </row>
    <row r="32" spans="1:4" x14ac:dyDescent="0.35">
      <c r="A32" s="78">
        <v>31</v>
      </c>
      <c r="B32" s="79" t="s">
        <v>53</v>
      </c>
      <c r="C32" s="79"/>
      <c r="D32" s="83">
        <v>171</v>
      </c>
    </row>
    <row r="33" spans="1:4" x14ac:dyDescent="0.35">
      <c r="A33" s="78">
        <v>32</v>
      </c>
      <c r="B33" s="79" t="s">
        <v>55</v>
      </c>
      <c r="C33" s="79"/>
      <c r="D33" s="83">
        <v>148</v>
      </c>
    </row>
    <row r="34" spans="1:4" x14ac:dyDescent="0.35">
      <c r="A34" s="78">
        <v>33</v>
      </c>
      <c r="B34" s="79" t="s">
        <v>53</v>
      </c>
      <c r="C34" s="79"/>
      <c r="D34" s="83">
        <v>141</v>
      </c>
    </row>
    <row r="35" spans="1:4" x14ac:dyDescent="0.35">
      <c r="A35" s="78">
        <v>34</v>
      </c>
      <c r="B35" s="79" t="s">
        <v>56</v>
      </c>
      <c r="C35" s="79"/>
      <c r="D35" s="83">
        <v>205</v>
      </c>
    </row>
    <row r="36" spans="1:4" x14ac:dyDescent="0.35">
      <c r="A36" s="78">
        <v>35</v>
      </c>
      <c r="B36" s="79" t="s">
        <v>54</v>
      </c>
      <c r="C36" s="79"/>
      <c r="D36" s="83">
        <v>252</v>
      </c>
    </row>
    <row r="37" spans="1:4" x14ac:dyDescent="0.35">
      <c r="A37" s="78">
        <v>36</v>
      </c>
      <c r="B37" s="79" t="s">
        <v>56</v>
      </c>
      <c r="C37" s="79"/>
      <c r="D37" s="83">
        <v>183</v>
      </c>
    </row>
    <row r="38" spans="1:4" x14ac:dyDescent="0.35">
      <c r="A38" s="78">
        <v>37</v>
      </c>
      <c r="B38" s="79" t="s">
        <v>53</v>
      </c>
      <c r="C38" s="79"/>
      <c r="D38" s="83">
        <v>194</v>
      </c>
    </row>
    <row r="39" spans="1:4" x14ac:dyDescent="0.35">
      <c r="A39" s="78">
        <v>38</v>
      </c>
      <c r="B39" s="79" t="s">
        <v>55</v>
      </c>
      <c r="C39" s="79"/>
      <c r="D39" s="83">
        <v>183</v>
      </c>
    </row>
    <row r="40" spans="1:4" x14ac:dyDescent="0.35">
      <c r="A40" s="78">
        <v>39</v>
      </c>
      <c r="B40" s="79" t="s">
        <v>54</v>
      </c>
      <c r="C40" s="79"/>
      <c r="D40" s="83">
        <v>158</v>
      </c>
    </row>
    <row r="41" spans="1:4" x14ac:dyDescent="0.35">
      <c r="A41" s="78">
        <v>40</v>
      </c>
      <c r="B41" s="79" t="s">
        <v>53</v>
      </c>
      <c r="C41" s="79"/>
      <c r="D41" s="83">
        <v>191</v>
      </c>
    </row>
    <row r="42" spans="1:4" x14ac:dyDescent="0.35">
      <c r="A42" s="78">
        <v>41</v>
      </c>
      <c r="B42" s="79" t="s">
        <v>55</v>
      </c>
      <c r="C42" s="79"/>
      <c r="D42" s="83">
        <v>110</v>
      </c>
    </row>
    <row r="43" spans="1:4" x14ac:dyDescent="0.35">
      <c r="A43" s="78">
        <v>42</v>
      </c>
      <c r="B43" s="79" t="s">
        <v>55</v>
      </c>
      <c r="C43" s="79"/>
      <c r="D43" s="83">
        <v>252</v>
      </c>
    </row>
    <row r="44" spans="1:4" x14ac:dyDescent="0.35">
      <c r="A44" s="78">
        <v>43</v>
      </c>
      <c r="B44" s="79" t="s">
        <v>55</v>
      </c>
      <c r="C44" s="79"/>
      <c r="D44" s="83">
        <v>153</v>
      </c>
    </row>
    <row r="45" spans="1:4" x14ac:dyDescent="0.35">
      <c r="A45" s="78">
        <v>44</v>
      </c>
      <c r="B45" s="79" t="s">
        <v>56</v>
      </c>
      <c r="C45" s="79"/>
      <c r="D45" s="83">
        <v>237</v>
      </c>
    </row>
    <row r="46" spans="1:4" x14ac:dyDescent="0.35">
      <c r="A46" s="78">
        <v>45</v>
      </c>
      <c r="B46" s="79" t="s">
        <v>52</v>
      </c>
      <c r="C46" s="79"/>
      <c r="D46" s="83">
        <v>240</v>
      </c>
    </row>
    <row r="47" spans="1:4" x14ac:dyDescent="0.35">
      <c r="A47" s="78">
        <v>46</v>
      </c>
      <c r="B47" s="79" t="s">
        <v>52</v>
      </c>
      <c r="C47" s="79"/>
      <c r="D47" s="83">
        <v>183</v>
      </c>
    </row>
    <row r="48" spans="1:4" x14ac:dyDescent="0.35">
      <c r="A48" s="78">
        <v>47</v>
      </c>
      <c r="B48" s="79" t="s">
        <v>52</v>
      </c>
      <c r="C48" s="79"/>
      <c r="D48" s="83">
        <v>141</v>
      </c>
    </row>
    <row r="49" spans="1:4" x14ac:dyDescent="0.35">
      <c r="A49" s="78">
        <v>48</v>
      </c>
      <c r="B49" s="79" t="s">
        <v>52</v>
      </c>
      <c r="C49" s="79"/>
      <c r="D49" s="83">
        <v>183</v>
      </c>
    </row>
    <row r="50" spans="1:4" x14ac:dyDescent="0.35">
      <c r="A50" s="78">
        <v>49</v>
      </c>
      <c r="B50" s="79" t="s">
        <v>52</v>
      </c>
      <c r="C50" s="79"/>
      <c r="D50" s="83">
        <v>212</v>
      </c>
    </row>
    <row r="51" spans="1:4" x14ac:dyDescent="0.35">
      <c r="A51" s="78">
        <v>50</v>
      </c>
      <c r="B51" s="79" t="s">
        <v>55</v>
      </c>
      <c r="C51" s="79"/>
      <c r="D51" s="83">
        <v>261</v>
      </c>
    </row>
    <row r="52" spans="1:4" x14ac:dyDescent="0.35">
      <c r="A52" s="78">
        <v>51</v>
      </c>
      <c r="B52" s="79" t="s">
        <v>52</v>
      </c>
      <c r="C52" s="79"/>
      <c r="D52" s="83">
        <v>256</v>
      </c>
    </row>
    <row r="53" spans="1:4" x14ac:dyDescent="0.35">
      <c r="A53" s="78">
        <v>52</v>
      </c>
      <c r="B53" s="79" t="s">
        <v>56</v>
      </c>
      <c r="C53" s="79"/>
      <c r="D53" s="83">
        <v>183</v>
      </c>
    </row>
    <row r="54" spans="1:4" x14ac:dyDescent="0.35">
      <c r="A54" s="78">
        <v>53</v>
      </c>
      <c r="B54" s="79" t="s">
        <v>52</v>
      </c>
      <c r="C54" s="79"/>
      <c r="D54" s="83">
        <v>230</v>
      </c>
    </row>
    <row r="55" spans="1:4" x14ac:dyDescent="0.35">
      <c r="A55" s="78">
        <v>54</v>
      </c>
      <c r="B55" s="79" t="s">
        <v>55</v>
      </c>
      <c r="C55" s="79"/>
      <c r="D55" s="83">
        <v>191</v>
      </c>
    </row>
    <row r="56" spans="1:4" x14ac:dyDescent="0.35">
      <c r="A56" s="78">
        <v>55</v>
      </c>
      <c r="B56" s="79" t="s">
        <v>52</v>
      </c>
      <c r="C56" s="79"/>
      <c r="D56" s="83">
        <v>194</v>
      </c>
    </row>
    <row r="57" spans="1:4" x14ac:dyDescent="0.35">
      <c r="A57" s="78">
        <v>56</v>
      </c>
      <c r="B57" s="79" t="s">
        <v>52</v>
      </c>
      <c r="C57" s="79"/>
      <c r="D57" s="83">
        <v>171</v>
      </c>
    </row>
    <row r="58" spans="1:4" x14ac:dyDescent="0.35">
      <c r="A58" s="78">
        <v>57</v>
      </c>
      <c r="B58" s="79" t="s">
        <v>52</v>
      </c>
      <c r="C58" s="79"/>
      <c r="D58" s="83">
        <v>167</v>
      </c>
    </row>
    <row r="59" spans="1:4" x14ac:dyDescent="0.35">
      <c r="A59" s="78">
        <v>58</v>
      </c>
      <c r="B59" s="79" t="s">
        <v>52</v>
      </c>
      <c r="C59" s="79"/>
      <c r="D59" s="83">
        <v>162</v>
      </c>
    </row>
    <row r="60" spans="1:4" x14ac:dyDescent="0.35">
      <c r="A60" s="78">
        <v>59</v>
      </c>
      <c r="B60" s="79" t="s">
        <v>52</v>
      </c>
      <c r="C60" s="79"/>
      <c r="D60" s="83">
        <v>252</v>
      </c>
    </row>
    <row r="61" spans="1:4" x14ac:dyDescent="0.35">
      <c r="A61" s="78">
        <v>60</v>
      </c>
      <c r="B61" s="79" t="s">
        <v>52</v>
      </c>
      <c r="C61" s="79"/>
      <c r="D61" s="83">
        <v>194</v>
      </c>
    </row>
    <row r="62" spans="1:4" x14ac:dyDescent="0.35">
      <c r="A62" s="78">
        <v>61</v>
      </c>
      <c r="B62" s="79" t="s">
        <v>54</v>
      </c>
      <c r="C62" s="79"/>
      <c r="D62" s="83">
        <v>187</v>
      </c>
    </row>
    <row r="63" spans="1:4" x14ac:dyDescent="0.35">
      <c r="A63" s="78">
        <v>62</v>
      </c>
      <c r="B63" s="79" t="s">
        <v>52</v>
      </c>
      <c r="C63" s="79"/>
      <c r="D63" s="83">
        <v>300</v>
      </c>
    </row>
    <row r="64" spans="1:4" x14ac:dyDescent="0.35">
      <c r="A64" s="78">
        <v>63</v>
      </c>
      <c r="B64" s="79" t="s">
        <v>54</v>
      </c>
      <c r="C64" s="79"/>
      <c r="D64" s="83">
        <v>171</v>
      </c>
    </row>
    <row r="65" spans="1:4" x14ac:dyDescent="0.35">
      <c r="A65" s="78">
        <v>64</v>
      </c>
      <c r="B65" s="79" t="s">
        <v>56</v>
      </c>
      <c r="C65" s="79"/>
      <c r="D65" s="83">
        <v>261</v>
      </c>
    </row>
    <row r="66" spans="1:4" x14ac:dyDescent="0.35">
      <c r="A66" s="78">
        <v>65</v>
      </c>
      <c r="B66" s="79" t="s">
        <v>55</v>
      </c>
      <c r="C66" s="79"/>
      <c r="D66" s="83">
        <v>183</v>
      </c>
    </row>
    <row r="67" spans="1:4" x14ac:dyDescent="0.35">
      <c r="A67" s="78">
        <v>66</v>
      </c>
      <c r="B67" s="79" t="s">
        <v>55</v>
      </c>
      <c r="C67" s="79"/>
      <c r="D67" s="83">
        <v>219</v>
      </c>
    </row>
    <row r="68" spans="1:4" x14ac:dyDescent="0.35">
      <c r="A68" s="78">
        <v>67</v>
      </c>
      <c r="B68" s="79" t="s">
        <v>54</v>
      </c>
      <c r="C68" s="79"/>
      <c r="D68" s="83">
        <v>141</v>
      </c>
    </row>
    <row r="69" spans="1:4" x14ac:dyDescent="0.35">
      <c r="A69" s="78">
        <v>68</v>
      </c>
      <c r="B69" s="79" t="s">
        <v>54</v>
      </c>
      <c r="C69" s="79"/>
      <c r="D69" s="83">
        <v>153</v>
      </c>
    </row>
    <row r="70" spans="1:4" x14ac:dyDescent="0.35">
      <c r="A70" s="78">
        <v>69</v>
      </c>
      <c r="B70" s="79" t="s">
        <v>52</v>
      </c>
      <c r="C70" s="79"/>
      <c r="D70" s="83">
        <v>128</v>
      </c>
    </row>
    <row r="71" spans="1:4" x14ac:dyDescent="0.35">
      <c r="A71" s="78">
        <v>70</v>
      </c>
      <c r="B71" s="79" t="s">
        <v>52</v>
      </c>
      <c r="C71" s="79"/>
      <c r="D71" s="83">
        <v>175</v>
      </c>
    </row>
    <row r="72" spans="1:4" x14ac:dyDescent="0.35">
      <c r="A72" s="78">
        <v>71</v>
      </c>
      <c r="B72" s="79" t="s">
        <v>55</v>
      </c>
      <c r="C72" s="79"/>
      <c r="D72" s="83">
        <v>171</v>
      </c>
    </row>
    <row r="73" spans="1:4" x14ac:dyDescent="0.35">
      <c r="A73" s="78">
        <v>72</v>
      </c>
      <c r="B73" s="79" t="s">
        <v>52</v>
      </c>
      <c r="C73" s="79"/>
      <c r="D73" s="83">
        <v>240</v>
      </c>
    </row>
    <row r="74" spans="1:4" x14ac:dyDescent="0.35">
      <c r="A74" s="78">
        <v>73</v>
      </c>
      <c r="B74" s="79" t="s">
        <v>52</v>
      </c>
      <c r="C74" s="79"/>
      <c r="D74" s="83">
        <v>191</v>
      </c>
    </row>
    <row r="75" spans="1:4" x14ac:dyDescent="0.35">
      <c r="A75" s="78">
        <v>74</v>
      </c>
      <c r="B75" s="79" t="s">
        <v>52</v>
      </c>
      <c r="C75" s="79"/>
      <c r="D75" s="83">
        <v>230</v>
      </c>
    </row>
    <row r="76" spans="1:4" x14ac:dyDescent="0.35">
      <c r="A76" s="78">
        <v>75</v>
      </c>
      <c r="B76" s="79" t="s">
        <v>52</v>
      </c>
      <c r="C76" s="79"/>
      <c r="D76" s="83">
        <v>147</v>
      </c>
    </row>
    <row r="77" spans="1:4" x14ac:dyDescent="0.35">
      <c r="A77" s="78">
        <v>76</v>
      </c>
      <c r="B77" s="79" t="s">
        <v>52</v>
      </c>
      <c r="C77" s="79"/>
      <c r="D77" s="83">
        <v>219</v>
      </c>
    </row>
    <row r="78" spans="1:4" x14ac:dyDescent="0.35">
      <c r="A78" s="78">
        <v>77</v>
      </c>
      <c r="B78" s="79" t="s">
        <v>52</v>
      </c>
      <c r="C78" s="79"/>
      <c r="D78" s="83">
        <v>171</v>
      </c>
    </row>
    <row r="79" spans="1:4" x14ac:dyDescent="0.35">
      <c r="A79" s="78">
        <v>78</v>
      </c>
      <c r="B79" s="79" t="s">
        <v>52</v>
      </c>
      <c r="C79" s="79"/>
      <c r="D79" s="83">
        <v>158</v>
      </c>
    </row>
    <row r="80" spans="1:4" x14ac:dyDescent="0.35">
      <c r="A80" s="78">
        <v>79</v>
      </c>
      <c r="B80" s="79" t="s">
        <v>52</v>
      </c>
      <c r="C80" s="79"/>
      <c r="D80" s="83">
        <v>194</v>
      </c>
    </row>
    <row r="81" spans="1:4" x14ac:dyDescent="0.35">
      <c r="A81" s="78">
        <v>80</v>
      </c>
      <c r="B81" s="79" t="s">
        <v>52</v>
      </c>
      <c r="C81" s="79"/>
      <c r="D81" s="83">
        <v>216</v>
      </c>
    </row>
    <row r="82" spans="1:4" x14ac:dyDescent="0.35">
      <c r="A82" s="78">
        <v>81</v>
      </c>
      <c r="B82" s="79" t="s">
        <v>52</v>
      </c>
      <c r="C82" s="79"/>
      <c r="D82" s="83">
        <v>167</v>
      </c>
    </row>
    <row r="83" spans="1:4" x14ac:dyDescent="0.35">
      <c r="A83" s="78">
        <v>82</v>
      </c>
      <c r="B83" s="79" t="s">
        <v>52</v>
      </c>
      <c r="C83" s="79"/>
      <c r="D83" s="83">
        <v>167</v>
      </c>
    </row>
    <row r="84" spans="1:4" x14ac:dyDescent="0.35">
      <c r="A84" s="78">
        <v>83</v>
      </c>
      <c r="B84" s="79" t="s">
        <v>52</v>
      </c>
      <c r="C84" s="79"/>
      <c r="D84" s="83">
        <v>158</v>
      </c>
    </row>
    <row r="85" spans="1:4" x14ac:dyDescent="0.35">
      <c r="A85" s="78">
        <v>84</v>
      </c>
      <c r="B85" s="79" t="s">
        <v>56</v>
      </c>
      <c r="C85" s="79"/>
      <c r="D85" s="83">
        <v>162</v>
      </c>
    </row>
    <row r="86" spans="1:4" x14ac:dyDescent="0.35">
      <c r="A86" s="78">
        <v>85</v>
      </c>
      <c r="B86" s="79" t="s">
        <v>55</v>
      </c>
      <c r="C86" s="79"/>
      <c r="D86" s="83">
        <v>191</v>
      </c>
    </row>
    <row r="87" spans="1:4" x14ac:dyDescent="0.35">
      <c r="A87" s="78">
        <v>86</v>
      </c>
      <c r="B87" s="79" t="s">
        <v>52</v>
      </c>
      <c r="C87" s="79"/>
      <c r="D87" s="83">
        <v>175</v>
      </c>
    </row>
    <row r="88" spans="1:4" x14ac:dyDescent="0.35">
      <c r="A88" s="78">
        <v>87</v>
      </c>
      <c r="B88" s="79" t="s">
        <v>52</v>
      </c>
      <c r="C88" s="79"/>
      <c r="D88" s="83">
        <v>187</v>
      </c>
    </row>
    <row r="89" spans="1:4" x14ac:dyDescent="0.35">
      <c r="A89" s="78">
        <v>88</v>
      </c>
      <c r="B89" s="79" t="s">
        <v>52</v>
      </c>
      <c r="C89" s="79"/>
      <c r="D89" s="83">
        <v>183</v>
      </c>
    </row>
    <row r="90" spans="1:4" x14ac:dyDescent="0.35">
      <c r="A90" s="78">
        <v>89</v>
      </c>
      <c r="B90" s="79" t="s">
        <v>52</v>
      </c>
      <c r="C90" s="79"/>
      <c r="D90" s="83">
        <v>158</v>
      </c>
    </row>
    <row r="91" spans="1:4" x14ac:dyDescent="0.35">
      <c r="A91" s="78">
        <v>90</v>
      </c>
      <c r="B91" s="79" t="s">
        <v>52</v>
      </c>
      <c r="C91" s="79"/>
      <c r="D91" s="83">
        <v>212</v>
      </c>
    </row>
    <row r="92" spans="1:4" x14ac:dyDescent="0.35">
      <c r="A92" s="78">
        <v>91</v>
      </c>
      <c r="B92" s="79" t="s">
        <v>52</v>
      </c>
      <c r="C92" s="79"/>
      <c r="D92" s="83">
        <v>256</v>
      </c>
    </row>
    <row r="93" spans="1:4" x14ac:dyDescent="0.35">
      <c r="A93" s="78">
        <v>92</v>
      </c>
      <c r="B93" s="79" t="s">
        <v>54</v>
      </c>
      <c r="C93" s="79"/>
      <c r="D93" s="83">
        <v>167</v>
      </c>
    </row>
    <row r="94" spans="1:4" x14ac:dyDescent="0.35">
      <c r="A94" s="78">
        <v>93</v>
      </c>
      <c r="B94" s="79" t="s">
        <v>52</v>
      </c>
      <c r="C94" s="79"/>
      <c r="D94" s="83">
        <v>187</v>
      </c>
    </row>
    <row r="95" spans="1:4" x14ac:dyDescent="0.35">
      <c r="A95" s="78">
        <v>94</v>
      </c>
      <c r="B95" s="79" t="s">
        <v>55</v>
      </c>
      <c r="C95" s="79"/>
      <c r="D95" s="83">
        <v>158</v>
      </c>
    </row>
    <row r="96" spans="1:4" x14ac:dyDescent="0.35">
      <c r="A96" s="78">
        <v>95</v>
      </c>
      <c r="B96" s="79" t="s">
        <v>52</v>
      </c>
      <c r="C96" s="79"/>
      <c r="D96" s="83">
        <v>252</v>
      </c>
    </row>
    <row r="97" spans="1:4" x14ac:dyDescent="0.35">
      <c r="A97" s="78">
        <v>96</v>
      </c>
      <c r="B97" s="79" t="s">
        <v>52</v>
      </c>
      <c r="C97" s="79"/>
      <c r="D97" s="83">
        <v>167</v>
      </c>
    </row>
    <row r="98" spans="1:4" x14ac:dyDescent="0.35">
      <c r="A98" s="78">
        <v>97</v>
      </c>
      <c r="B98" s="79" t="s">
        <v>55</v>
      </c>
      <c r="C98" s="79"/>
      <c r="D98" s="83">
        <v>250</v>
      </c>
    </row>
    <row r="99" spans="1:4" x14ac:dyDescent="0.35">
      <c r="A99" s="78">
        <v>98</v>
      </c>
      <c r="B99" s="79" t="s">
        <v>52</v>
      </c>
      <c r="C99" s="79"/>
      <c r="D99" s="83">
        <v>175</v>
      </c>
    </row>
    <row r="100" spans="1:4" x14ac:dyDescent="0.35">
      <c r="A100" s="78">
        <v>99</v>
      </c>
      <c r="B100" s="79" t="s">
        <v>52</v>
      </c>
      <c r="C100" s="79"/>
      <c r="D100" s="83">
        <v>171</v>
      </c>
    </row>
    <row r="101" spans="1:4" x14ac:dyDescent="0.35">
      <c r="A101" s="78">
        <v>100</v>
      </c>
      <c r="B101" s="79" t="s">
        <v>54</v>
      </c>
      <c r="C101" s="79"/>
      <c r="D101" s="83">
        <v>219</v>
      </c>
    </row>
    <row r="102" spans="1:4" x14ac:dyDescent="0.35">
      <c r="A102" s="78">
        <v>101</v>
      </c>
      <c r="B102" s="79" t="s">
        <v>54</v>
      </c>
      <c r="C102" s="79"/>
      <c r="D102" s="83">
        <v>167</v>
      </c>
    </row>
    <row r="103" spans="1:4" x14ac:dyDescent="0.35">
      <c r="A103" s="78">
        <v>102</v>
      </c>
      <c r="B103" s="79" t="s">
        <v>54</v>
      </c>
      <c r="C103" s="79"/>
      <c r="D103" s="83">
        <v>167</v>
      </c>
    </row>
    <row r="104" spans="1:4" x14ac:dyDescent="0.35">
      <c r="A104" s="78">
        <v>103</v>
      </c>
      <c r="B104" s="79" t="s">
        <v>55</v>
      </c>
      <c r="C104" s="79"/>
      <c r="D104" s="83">
        <v>194</v>
      </c>
    </row>
    <row r="105" spans="1:4" x14ac:dyDescent="0.35">
      <c r="A105" s="78">
        <v>104</v>
      </c>
      <c r="B105" s="79" t="s">
        <v>54</v>
      </c>
      <c r="C105" s="79"/>
      <c r="D105" s="83">
        <v>237</v>
      </c>
    </row>
    <row r="106" spans="1:4" x14ac:dyDescent="0.35">
      <c r="A106" s="78">
        <v>105</v>
      </c>
      <c r="B106" s="79" t="s">
        <v>55</v>
      </c>
      <c r="C106" s="79"/>
      <c r="D106" s="83">
        <v>226</v>
      </c>
    </row>
    <row r="107" spans="1:4" x14ac:dyDescent="0.35">
      <c r="A107" s="78">
        <v>106</v>
      </c>
      <c r="B107" s="79" t="s">
        <v>54</v>
      </c>
      <c r="C107" s="79"/>
      <c r="D107" s="83">
        <v>158</v>
      </c>
    </row>
    <row r="108" spans="1:4" x14ac:dyDescent="0.35">
      <c r="A108" s="78">
        <v>107</v>
      </c>
      <c r="B108" s="79" t="s">
        <v>55</v>
      </c>
      <c r="C108" s="79"/>
      <c r="D108" s="83">
        <v>226</v>
      </c>
    </row>
    <row r="109" spans="1:4" x14ac:dyDescent="0.35">
      <c r="A109" s="78">
        <v>108</v>
      </c>
      <c r="B109" s="79" t="s">
        <v>54</v>
      </c>
      <c r="C109" s="79"/>
      <c r="D109" s="83">
        <v>158</v>
      </c>
    </row>
    <row r="110" spans="1:4" x14ac:dyDescent="0.35">
      <c r="A110" s="78">
        <v>109</v>
      </c>
      <c r="B110" s="79" t="s">
        <v>55</v>
      </c>
      <c r="C110" s="79"/>
      <c r="D110" s="83">
        <v>191</v>
      </c>
    </row>
    <row r="111" spans="1:4" x14ac:dyDescent="0.35">
      <c r="A111" s="78">
        <v>110</v>
      </c>
      <c r="B111" s="79" t="s">
        <v>55</v>
      </c>
      <c r="C111" s="79"/>
      <c r="D111" s="83">
        <v>237</v>
      </c>
    </row>
    <row r="112" spans="1:4" x14ac:dyDescent="0.35">
      <c r="A112" s="78">
        <v>111</v>
      </c>
      <c r="B112" s="79" t="s">
        <v>55</v>
      </c>
      <c r="C112" s="79"/>
      <c r="D112" s="83">
        <v>167</v>
      </c>
    </row>
    <row r="113" spans="1:4" x14ac:dyDescent="0.35">
      <c r="A113" s="78">
        <v>112</v>
      </c>
      <c r="B113" s="79" t="s">
        <v>54</v>
      </c>
      <c r="C113" s="79"/>
      <c r="D113" s="83">
        <v>171</v>
      </c>
    </row>
    <row r="114" spans="1:4" x14ac:dyDescent="0.35">
      <c r="A114" s="78">
        <v>113</v>
      </c>
      <c r="B114" s="79" t="s">
        <v>54</v>
      </c>
      <c r="C114" s="79"/>
      <c r="D114" s="83">
        <v>191</v>
      </c>
    </row>
    <row r="115" spans="1:4" x14ac:dyDescent="0.35">
      <c r="A115" s="78">
        <v>114</v>
      </c>
      <c r="B115" s="79" t="s">
        <v>54</v>
      </c>
      <c r="C115" s="79"/>
      <c r="D115" s="83">
        <v>135</v>
      </c>
    </row>
    <row r="116" spans="1:4" x14ac:dyDescent="0.35">
      <c r="A116" s="78">
        <v>115</v>
      </c>
      <c r="B116" s="79" t="s">
        <v>56</v>
      </c>
      <c r="C116" s="79"/>
      <c r="D116" s="83">
        <v>158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abSelected="1" workbookViewId="0">
      <selection activeCell="G13" sqref="G13"/>
    </sheetView>
  </sheetViews>
  <sheetFormatPr defaultRowHeight="14.5" x14ac:dyDescent="0.35"/>
  <cols>
    <col min="1" max="4" width="13.26953125" style="33" customWidth="1"/>
    <col min="5" max="6" width="13.26953125" customWidth="1"/>
    <col min="7" max="7" width="16.26953125" style="33" customWidth="1"/>
  </cols>
  <sheetData>
    <row r="1" spans="1:8" ht="29" x14ac:dyDescent="0.35">
      <c r="A1" s="77" t="s">
        <v>49</v>
      </c>
      <c r="B1" s="77" t="s">
        <v>50</v>
      </c>
      <c r="C1" s="77" t="s">
        <v>50</v>
      </c>
      <c r="D1" s="82" t="s">
        <v>51</v>
      </c>
      <c r="E1" s="84" t="s">
        <v>66</v>
      </c>
      <c r="G1" s="75" t="s">
        <v>44</v>
      </c>
      <c r="H1" s="76">
        <f>CORREL(C2+C2:C116,E2:E116)</f>
        <v>-0.10920793694412942</v>
      </c>
    </row>
    <row r="2" spans="1:8" x14ac:dyDescent="0.35">
      <c r="A2" s="78">
        <v>1</v>
      </c>
      <c r="B2" s="79" t="s">
        <v>52</v>
      </c>
      <c r="C2" s="79">
        <v>2</v>
      </c>
      <c r="D2" s="83">
        <v>187</v>
      </c>
      <c r="E2" s="33">
        <f>_xlfn.RANK.EQ(D2,D$2:D$116,1)</f>
        <v>65</v>
      </c>
    </row>
    <row r="3" spans="1:8" x14ac:dyDescent="0.35">
      <c r="A3" s="78">
        <v>2</v>
      </c>
      <c r="B3" s="79" t="s">
        <v>52</v>
      </c>
      <c r="C3" s="79">
        <v>2</v>
      </c>
      <c r="D3" s="83">
        <v>162</v>
      </c>
      <c r="E3" s="33">
        <f t="shared" ref="E3:E66" si="0">_xlfn.RANK.EQ(D3,D$2:D$116,1)</f>
        <v>24</v>
      </c>
    </row>
    <row r="4" spans="1:8" x14ac:dyDescent="0.35">
      <c r="A4" s="78">
        <v>3</v>
      </c>
      <c r="B4" s="79" t="s">
        <v>52</v>
      </c>
      <c r="C4" s="79">
        <v>2</v>
      </c>
      <c r="D4" s="83">
        <v>191</v>
      </c>
      <c r="E4" s="33">
        <f t="shared" si="0"/>
        <v>69</v>
      </c>
      <c r="F4" t="s">
        <v>63</v>
      </c>
      <c r="G4" s="33">
        <v>5</v>
      </c>
    </row>
    <row r="5" spans="1:8" x14ac:dyDescent="0.35">
      <c r="A5" s="78">
        <v>4</v>
      </c>
      <c r="B5" s="79" t="s">
        <v>52</v>
      </c>
      <c r="C5" s="79">
        <v>2</v>
      </c>
      <c r="D5" s="83">
        <v>194</v>
      </c>
      <c r="E5" s="33">
        <f t="shared" si="0"/>
        <v>78</v>
      </c>
      <c r="F5" t="s">
        <v>55</v>
      </c>
      <c r="G5" s="33">
        <v>4</v>
      </c>
    </row>
    <row r="6" spans="1:8" x14ac:dyDescent="0.35">
      <c r="A6" s="78">
        <v>5</v>
      </c>
      <c r="B6" s="79" t="s">
        <v>52</v>
      </c>
      <c r="C6" s="79">
        <v>2</v>
      </c>
      <c r="D6" s="83">
        <v>179</v>
      </c>
      <c r="E6" s="33">
        <f t="shared" si="0"/>
        <v>52</v>
      </c>
      <c r="F6" t="s">
        <v>64</v>
      </c>
      <c r="G6" s="33">
        <v>3</v>
      </c>
    </row>
    <row r="7" spans="1:8" x14ac:dyDescent="0.35">
      <c r="A7" s="78">
        <v>45</v>
      </c>
      <c r="B7" s="79" t="s">
        <v>52</v>
      </c>
      <c r="C7" s="79">
        <v>2</v>
      </c>
      <c r="D7" s="83">
        <v>240</v>
      </c>
      <c r="E7" s="33">
        <f t="shared" si="0"/>
        <v>102</v>
      </c>
      <c r="F7" t="s">
        <v>52</v>
      </c>
      <c r="G7" s="33">
        <v>2</v>
      </c>
    </row>
    <row r="8" spans="1:8" x14ac:dyDescent="0.35">
      <c r="A8" s="78">
        <v>46</v>
      </c>
      <c r="B8" s="79" t="s">
        <v>52</v>
      </c>
      <c r="C8" s="79">
        <v>2</v>
      </c>
      <c r="D8" s="83">
        <v>183</v>
      </c>
      <c r="E8" s="33">
        <f t="shared" si="0"/>
        <v>55</v>
      </c>
      <c r="F8" t="s">
        <v>65</v>
      </c>
      <c r="G8" s="33">
        <v>1</v>
      </c>
    </row>
    <row r="9" spans="1:8" x14ac:dyDescent="0.35">
      <c r="A9" s="78">
        <v>47</v>
      </c>
      <c r="B9" s="79" t="s">
        <v>52</v>
      </c>
      <c r="C9" s="79">
        <v>2</v>
      </c>
      <c r="D9" s="83">
        <v>141</v>
      </c>
      <c r="E9" s="33">
        <f t="shared" si="0"/>
        <v>5</v>
      </c>
    </row>
    <row r="10" spans="1:8" x14ac:dyDescent="0.35">
      <c r="A10" s="78">
        <v>48</v>
      </c>
      <c r="B10" s="79" t="s">
        <v>52</v>
      </c>
      <c r="C10" s="79">
        <v>2</v>
      </c>
      <c r="D10" s="83">
        <v>183</v>
      </c>
      <c r="E10" s="33">
        <f t="shared" si="0"/>
        <v>55</v>
      </c>
    </row>
    <row r="11" spans="1:8" x14ac:dyDescent="0.35">
      <c r="A11" s="78">
        <v>49</v>
      </c>
      <c r="B11" s="79" t="s">
        <v>52</v>
      </c>
      <c r="C11" s="79">
        <v>2</v>
      </c>
      <c r="D11" s="83">
        <v>212</v>
      </c>
      <c r="E11" s="33">
        <f t="shared" si="0"/>
        <v>87</v>
      </c>
    </row>
    <row r="12" spans="1:8" x14ac:dyDescent="0.35">
      <c r="A12" s="78">
        <v>51</v>
      </c>
      <c r="B12" s="79" t="s">
        <v>52</v>
      </c>
      <c r="C12" s="79">
        <v>2</v>
      </c>
      <c r="D12" s="83">
        <v>256</v>
      </c>
      <c r="E12" s="33">
        <f t="shared" si="0"/>
        <v>111</v>
      </c>
    </row>
    <row r="13" spans="1:8" x14ac:dyDescent="0.35">
      <c r="A13" s="78">
        <v>53</v>
      </c>
      <c r="B13" s="79" t="s">
        <v>52</v>
      </c>
      <c r="C13" s="79">
        <v>2</v>
      </c>
      <c r="D13" s="83">
        <v>230</v>
      </c>
      <c r="E13" s="33">
        <f t="shared" si="0"/>
        <v>96</v>
      </c>
    </row>
    <row r="14" spans="1:8" x14ac:dyDescent="0.35">
      <c r="A14" s="78">
        <v>55</v>
      </c>
      <c r="B14" s="79" t="s">
        <v>52</v>
      </c>
      <c r="C14" s="79">
        <v>2</v>
      </c>
      <c r="D14" s="83">
        <v>194</v>
      </c>
      <c r="E14" s="33">
        <f t="shared" si="0"/>
        <v>78</v>
      </c>
    </row>
    <row r="15" spans="1:8" x14ac:dyDescent="0.35">
      <c r="A15" s="78">
        <v>56</v>
      </c>
      <c r="B15" s="79" t="s">
        <v>52</v>
      </c>
      <c r="C15" s="79">
        <v>2</v>
      </c>
      <c r="D15" s="83">
        <v>171</v>
      </c>
      <c r="E15" s="33">
        <f t="shared" si="0"/>
        <v>39</v>
      </c>
    </row>
    <row r="16" spans="1:8" x14ac:dyDescent="0.35">
      <c r="A16" s="78">
        <v>57</v>
      </c>
      <c r="B16" s="79" t="s">
        <v>52</v>
      </c>
      <c r="C16" s="79">
        <v>2</v>
      </c>
      <c r="D16" s="83">
        <v>167</v>
      </c>
      <c r="E16" s="33">
        <f t="shared" si="0"/>
        <v>29</v>
      </c>
    </row>
    <row r="17" spans="1:5" x14ac:dyDescent="0.35">
      <c r="A17" s="78">
        <v>58</v>
      </c>
      <c r="B17" s="79" t="s">
        <v>52</v>
      </c>
      <c r="C17" s="79">
        <v>2</v>
      </c>
      <c r="D17" s="83">
        <v>162</v>
      </c>
      <c r="E17" s="33">
        <f t="shared" si="0"/>
        <v>24</v>
      </c>
    </row>
    <row r="18" spans="1:5" x14ac:dyDescent="0.35">
      <c r="A18" s="78">
        <v>59</v>
      </c>
      <c r="B18" s="79" t="s">
        <v>52</v>
      </c>
      <c r="C18" s="79">
        <v>2</v>
      </c>
      <c r="D18" s="83">
        <v>252</v>
      </c>
      <c r="E18" s="33">
        <f t="shared" si="0"/>
        <v>107</v>
      </c>
    </row>
    <row r="19" spans="1:5" x14ac:dyDescent="0.35">
      <c r="A19" s="78">
        <v>60</v>
      </c>
      <c r="B19" s="79" t="s">
        <v>52</v>
      </c>
      <c r="C19" s="79">
        <v>2</v>
      </c>
      <c r="D19" s="83">
        <v>194</v>
      </c>
      <c r="E19" s="33">
        <f t="shared" si="0"/>
        <v>78</v>
      </c>
    </row>
    <row r="20" spans="1:5" x14ac:dyDescent="0.35">
      <c r="A20" s="78">
        <v>62</v>
      </c>
      <c r="B20" s="79" t="s">
        <v>52</v>
      </c>
      <c r="C20" s="79">
        <v>2</v>
      </c>
      <c r="D20" s="83">
        <v>300</v>
      </c>
      <c r="E20" s="33">
        <f t="shared" si="0"/>
        <v>115</v>
      </c>
    </row>
    <row r="21" spans="1:5" x14ac:dyDescent="0.35">
      <c r="A21" s="78">
        <v>69</v>
      </c>
      <c r="B21" s="79" t="s">
        <v>52</v>
      </c>
      <c r="C21" s="79">
        <v>2</v>
      </c>
      <c r="D21" s="83">
        <v>128</v>
      </c>
      <c r="E21" s="33">
        <f t="shared" si="0"/>
        <v>3</v>
      </c>
    </row>
    <row r="22" spans="1:5" x14ac:dyDescent="0.35">
      <c r="A22" s="78">
        <v>70</v>
      </c>
      <c r="B22" s="79" t="s">
        <v>52</v>
      </c>
      <c r="C22" s="79">
        <v>2</v>
      </c>
      <c r="D22" s="83">
        <v>175</v>
      </c>
      <c r="E22" s="33">
        <f t="shared" si="0"/>
        <v>49</v>
      </c>
    </row>
    <row r="23" spans="1:5" x14ac:dyDescent="0.35">
      <c r="A23" s="78">
        <v>72</v>
      </c>
      <c r="B23" s="79" t="s">
        <v>52</v>
      </c>
      <c r="C23" s="79">
        <v>2</v>
      </c>
      <c r="D23" s="83">
        <v>240</v>
      </c>
      <c r="E23" s="33">
        <f t="shared" si="0"/>
        <v>102</v>
      </c>
    </row>
    <row r="24" spans="1:5" x14ac:dyDescent="0.35">
      <c r="A24" s="78">
        <v>73</v>
      </c>
      <c r="B24" s="79" t="s">
        <v>52</v>
      </c>
      <c r="C24" s="79">
        <v>2</v>
      </c>
      <c r="D24" s="83">
        <v>191</v>
      </c>
      <c r="E24" s="33">
        <f t="shared" si="0"/>
        <v>69</v>
      </c>
    </row>
    <row r="25" spans="1:5" x14ac:dyDescent="0.35">
      <c r="A25" s="78">
        <v>74</v>
      </c>
      <c r="B25" s="79" t="s">
        <v>52</v>
      </c>
      <c r="C25" s="79">
        <v>2</v>
      </c>
      <c r="D25" s="83">
        <v>230</v>
      </c>
      <c r="E25" s="33">
        <f t="shared" si="0"/>
        <v>96</v>
      </c>
    </row>
    <row r="26" spans="1:5" x14ac:dyDescent="0.35">
      <c r="A26" s="78">
        <v>75</v>
      </c>
      <c r="B26" s="79" t="s">
        <v>52</v>
      </c>
      <c r="C26" s="79">
        <v>2</v>
      </c>
      <c r="D26" s="83">
        <v>147</v>
      </c>
      <c r="E26" s="33">
        <f t="shared" si="0"/>
        <v>8</v>
      </c>
    </row>
    <row r="27" spans="1:5" x14ac:dyDescent="0.35">
      <c r="A27" s="78">
        <v>76</v>
      </c>
      <c r="B27" s="79" t="s">
        <v>52</v>
      </c>
      <c r="C27" s="79">
        <v>2</v>
      </c>
      <c r="D27" s="83">
        <v>219</v>
      </c>
      <c r="E27" s="33">
        <f t="shared" si="0"/>
        <v>90</v>
      </c>
    </row>
    <row r="28" spans="1:5" x14ac:dyDescent="0.35">
      <c r="A28" s="78">
        <v>77</v>
      </c>
      <c r="B28" s="79" t="s">
        <v>52</v>
      </c>
      <c r="C28" s="79">
        <v>2</v>
      </c>
      <c r="D28" s="83">
        <v>171</v>
      </c>
      <c r="E28" s="33">
        <f t="shared" si="0"/>
        <v>39</v>
      </c>
    </row>
    <row r="29" spans="1:5" x14ac:dyDescent="0.35">
      <c r="A29" s="78">
        <v>78</v>
      </c>
      <c r="B29" s="79" t="s">
        <v>52</v>
      </c>
      <c r="C29" s="79">
        <v>2</v>
      </c>
      <c r="D29" s="83">
        <v>158</v>
      </c>
      <c r="E29" s="33">
        <f t="shared" si="0"/>
        <v>15</v>
      </c>
    </row>
    <row r="30" spans="1:5" x14ac:dyDescent="0.35">
      <c r="A30" s="78">
        <v>79</v>
      </c>
      <c r="B30" s="79" t="s">
        <v>52</v>
      </c>
      <c r="C30" s="79">
        <v>2</v>
      </c>
      <c r="D30" s="83">
        <v>194</v>
      </c>
      <c r="E30" s="33">
        <f t="shared" si="0"/>
        <v>78</v>
      </c>
    </row>
    <row r="31" spans="1:5" x14ac:dyDescent="0.35">
      <c r="A31" s="78">
        <v>80</v>
      </c>
      <c r="B31" s="79" t="s">
        <v>52</v>
      </c>
      <c r="C31" s="79">
        <v>2</v>
      </c>
      <c r="D31" s="83">
        <v>216</v>
      </c>
      <c r="E31" s="33">
        <f t="shared" si="0"/>
        <v>89</v>
      </c>
    </row>
    <row r="32" spans="1:5" x14ac:dyDescent="0.35">
      <c r="A32" s="78">
        <v>81</v>
      </c>
      <c r="B32" s="79" t="s">
        <v>52</v>
      </c>
      <c r="C32" s="79">
        <v>2</v>
      </c>
      <c r="D32" s="83">
        <v>167</v>
      </c>
      <c r="E32" s="33">
        <f t="shared" si="0"/>
        <v>29</v>
      </c>
    </row>
    <row r="33" spans="1:5" x14ac:dyDescent="0.35">
      <c r="A33" s="78">
        <v>82</v>
      </c>
      <c r="B33" s="79" t="s">
        <v>52</v>
      </c>
      <c r="C33" s="79">
        <v>2</v>
      </c>
      <c r="D33" s="83">
        <v>167</v>
      </c>
      <c r="E33" s="33">
        <f t="shared" si="0"/>
        <v>29</v>
      </c>
    </row>
    <row r="34" spans="1:5" x14ac:dyDescent="0.35">
      <c r="A34" s="78">
        <v>83</v>
      </c>
      <c r="B34" s="79" t="s">
        <v>52</v>
      </c>
      <c r="C34" s="79">
        <v>2</v>
      </c>
      <c r="D34" s="83">
        <v>158</v>
      </c>
      <c r="E34" s="33">
        <f t="shared" si="0"/>
        <v>15</v>
      </c>
    </row>
    <row r="35" spans="1:5" x14ac:dyDescent="0.35">
      <c r="A35" s="78">
        <v>86</v>
      </c>
      <c r="B35" s="79" t="s">
        <v>52</v>
      </c>
      <c r="C35" s="79">
        <v>2</v>
      </c>
      <c r="D35" s="83">
        <v>175</v>
      </c>
      <c r="E35" s="33">
        <f t="shared" si="0"/>
        <v>49</v>
      </c>
    </row>
    <row r="36" spans="1:5" x14ac:dyDescent="0.35">
      <c r="A36" s="78">
        <v>87</v>
      </c>
      <c r="B36" s="79" t="s">
        <v>52</v>
      </c>
      <c r="C36" s="79">
        <v>2</v>
      </c>
      <c r="D36" s="83">
        <v>187</v>
      </c>
      <c r="E36" s="33">
        <f t="shared" si="0"/>
        <v>65</v>
      </c>
    </row>
    <row r="37" spans="1:5" x14ac:dyDescent="0.35">
      <c r="A37" s="78">
        <v>88</v>
      </c>
      <c r="B37" s="79" t="s">
        <v>52</v>
      </c>
      <c r="C37" s="79">
        <v>2</v>
      </c>
      <c r="D37" s="83">
        <v>183</v>
      </c>
      <c r="E37" s="33">
        <f t="shared" si="0"/>
        <v>55</v>
      </c>
    </row>
    <row r="38" spans="1:5" x14ac:dyDescent="0.35">
      <c r="A38" s="78">
        <v>89</v>
      </c>
      <c r="B38" s="79" t="s">
        <v>52</v>
      </c>
      <c r="C38" s="79">
        <v>2</v>
      </c>
      <c r="D38" s="83">
        <v>158</v>
      </c>
      <c r="E38" s="33">
        <f t="shared" si="0"/>
        <v>15</v>
      </c>
    </row>
    <row r="39" spans="1:5" x14ac:dyDescent="0.35">
      <c r="A39" s="78">
        <v>90</v>
      </c>
      <c r="B39" s="79" t="s">
        <v>52</v>
      </c>
      <c r="C39" s="79">
        <v>2</v>
      </c>
      <c r="D39" s="83">
        <v>212</v>
      </c>
      <c r="E39" s="33">
        <f t="shared" si="0"/>
        <v>87</v>
      </c>
    </row>
    <row r="40" spans="1:5" x14ac:dyDescent="0.35">
      <c r="A40" s="78">
        <v>91</v>
      </c>
      <c r="B40" s="79" t="s">
        <v>52</v>
      </c>
      <c r="C40" s="79">
        <v>2</v>
      </c>
      <c r="D40" s="83">
        <v>256</v>
      </c>
      <c r="E40" s="33">
        <f t="shared" si="0"/>
        <v>111</v>
      </c>
    </row>
    <row r="41" spans="1:5" x14ac:dyDescent="0.35">
      <c r="A41" s="78">
        <v>93</v>
      </c>
      <c r="B41" s="79" t="s">
        <v>52</v>
      </c>
      <c r="C41" s="79">
        <v>2</v>
      </c>
      <c r="D41" s="83">
        <v>187</v>
      </c>
      <c r="E41" s="33">
        <f t="shared" si="0"/>
        <v>65</v>
      </c>
    </row>
    <row r="42" spans="1:5" x14ac:dyDescent="0.35">
      <c r="A42" s="78">
        <v>95</v>
      </c>
      <c r="B42" s="79" t="s">
        <v>52</v>
      </c>
      <c r="C42" s="79">
        <v>2</v>
      </c>
      <c r="D42" s="83">
        <v>252</v>
      </c>
      <c r="E42" s="33">
        <f t="shared" si="0"/>
        <v>107</v>
      </c>
    </row>
    <row r="43" spans="1:5" x14ac:dyDescent="0.35">
      <c r="A43" s="78">
        <v>96</v>
      </c>
      <c r="B43" s="79" t="s">
        <v>52</v>
      </c>
      <c r="C43" s="79">
        <v>2</v>
      </c>
      <c r="D43" s="83">
        <v>167</v>
      </c>
      <c r="E43" s="33">
        <f t="shared" si="0"/>
        <v>29</v>
      </c>
    </row>
    <row r="44" spans="1:5" x14ac:dyDescent="0.35">
      <c r="A44" s="78">
        <v>98</v>
      </c>
      <c r="B44" s="79" t="s">
        <v>52</v>
      </c>
      <c r="C44" s="79">
        <v>2</v>
      </c>
      <c r="D44" s="83">
        <v>175</v>
      </c>
      <c r="E44" s="33">
        <f t="shared" si="0"/>
        <v>49</v>
      </c>
    </row>
    <row r="45" spans="1:5" x14ac:dyDescent="0.35">
      <c r="A45" s="78">
        <v>99</v>
      </c>
      <c r="B45" s="79" t="s">
        <v>52</v>
      </c>
      <c r="C45" s="79">
        <v>2</v>
      </c>
      <c r="D45" s="83">
        <v>171</v>
      </c>
      <c r="E45" s="33">
        <f t="shared" si="0"/>
        <v>39</v>
      </c>
    </row>
    <row r="46" spans="1:5" x14ac:dyDescent="0.35">
      <c r="A46" s="78">
        <v>7</v>
      </c>
      <c r="B46" s="79" t="s">
        <v>54</v>
      </c>
      <c r="C46" s="79">
        <v>3</v>
      </c>
      <c r="D46" s="83">
        <v>183</v>
      </c>
      <c r="E46" s="33">
        <f t="shared" si="0"/>
        <v>55</v>
      </c>
    </row>
    <row r="47" spans="1:5" x14ac:dyDescent="0.35">
      <c r="A47" s="78">
        <v>10</v>
      </c>
      <c r="B47" s="79" t="s">
        <v>54</v>
      </c>
      <c r="C47" s="79">
        <v>3</v>
      </c>
      <c r="D47" s="83">
        <v>194</v>
      </c>
      <c r="E47" s="33">
        <f t="shared" si="0"/>
        <v>78</v>
      </c>
    </row>
    <row r="48" spans="1:5" x14ac:dyDescent="0.35">
      <c r="A48" s="78">
        <v>18</v>
      </c>
      <c r="B48" s="79" t="s">
        <v>54</v>
      </c>
      <c r="C48" s="79">
        <v>3</v>
      </c>
      <c r="D48" s="83">
        <v>167</v>
      </c>
      <c r="E48" s="33">
        <f t="shared" si="0"/>
        <v>29</v>
      </c>
    </row>
    <row r="49" spans="1:5" x14ac:dyDescent="0.35">
      <c r="A49" s="78">
        <v>30</v>
      </c>
      <c r="B49" s="79" t="s">
        <v>54</v>
      </c>
      <c r="C49" s="79">
        <v>3</v>
      </c>
      <c r="D49" s="83">
        <v>244</v>
      </c>
      <c r="E49" s="33">
        <f t="shared" si="0"/>
        <v>104</v>
      </c>
    </row>
    <row r="50" spans="1:5" x14ac:dyDescent="0.35">
      <c r="A50" s="78">
        <v>35</v>
      </c>
      <c r="B50" s="79" t="s">
        <v>54</v>
      </c>
      <c r="C50" s="79">
        <v>3</v>
      </c>
      <c r="D50" s="83">
        <v>252</v>
      </c>
      <c r="E50" s="33">
        <f t="shared" si="0"/>
        <v>107</v>
      </c>
    </row>
    <row r="51" spans="1:5" x14ac:dyDescent="0.35">
      <c r="A51" s="78">
        <v>39</v>
      </c>
      <c r="B51" s="79" t="s">
        <v>54</v>
      </c>
      <c r="C51" s="79">
        <v>3</v>
      </c>
      <c r="D51" s="83">
        <v>158</v>
      </c>
      <c r="E51" s="33">
        <f t="shared" si="0"/>
        <v>15</v>
      </c>
    </row>
    <row r="52" spans="1:5" x14ac:dyDescent="0.35">
      <c r="A52" s="78">
        <v>61</v>
      </c>
      <c r="B52" s="79" t="s">
        <v>54</v>
      </c>
      <c r="C52" s="79">
        <v>3</v>
      </c>
      <c r="D52" s="83">
        <v>187</v>
      </c>
      <c r="E52" s="33">
        <f t="shared" si="0"/>
        <v>65</v>
      </c>
    </row>
    <row r="53" spans="1:5" x14ac:dyDescent="0.35">
      <c r="A53" s="78">
        <v>63</v>
      </c>
      <c r="B53" s="79" t="s">
        <v>54</v>
      </c>
      <c r="C53" s="79">
        <v>3</v>
      </c>
      <c r="D53" s="83">
        <v>171</v>
      </c>
      <c r="E53" s="33">
        <f t="shared" si="0"/>
        <v>39</v>
      </c>
    </row>
    <row r="54" spans="1:5" x14ac:dyDescent="0.35">
      <c r="A54" s="78">
        <v>67</v>
      </c>
      <c r="B54" s="79" t="s">
        <v>54</v>
      </c>
      <c r="C54" s="79">
        <v>3</v>
      </c>
      <c r="D54" s="83">
        <v>141</v>
      </c>
      <c r="E54" s="33">
        <f t="shared" si="0"/>
        <v>5</v>
      </c>
    </row>
    <row r="55" spans="1:5" x14ac:dyDescent="0.35">
      <c r="A55" s="78">
        <v>68</v>
      </c>
      <c r="B55" s="79" t="s">
        <v>54</v>
      </c>
      <c r="C55" s="79">
        <v>3</v>
      </c>
      <c r="D55" s="83">
        <v>153</v>
      </c>
      <c r="E55" s="33">
        <f t="shared" si="0"/>
        <v>11</v>
      </c>
    </row>
    <row r="56" spans="1:5" x14ac:dyDescent="0.35">
      <c r="A56" s="78">
        <v>92</v>
      </c>
      <c r="B56" s="79" t="s">
        <v>54</v>
      </c>
      <c r="C56" s="79">
        <v>3</v>
      </c>
      <c r="D56" s="83">
        <v>167</v>
      </c>
      <c r="E56" s="33">
        <f t="shared" si="0"/>
        <v>29</v>
      </c>
    </row>
    <row r="57" spans="1:5" x14ac:dyDescent="0.35">
      <c r="A57" s="78">
        <v>100</v>
      </c>
      <c r="B57" s="79" t="s">
        <v>54</v>
      </c>
      <c r="C57" s="79">
        <v>3</v>
      </c>
      <c r="D57" s="83">
        <v>219</v>
      </c>
      <c r="E57" s="33">
        <f t="shared" si="0"/>
        <v>90</v>
      </c>
    </row>
    <row r="58" spans="1:5" x14ac:dyDescent="0.35">
      <c r="A58" s="78">
        <v>101</v>
      </c>
      <c r="B58" s="79" t="s">
        <v>54</v>
      </c>
      <c r="C58" s="79">
        <v>3</v>
      </c>
      <c r="D58" s="83">
        <v>167</v>
      </c>
      <c r="E58" s="33">
        <f t="shared" si="0"/>
        <v>29</v>
      </c>
    </row>
    <row r="59" spans="1:5" x14ac:dyDescent="0.35">
      <c r="A59" s="78">
        <v>102</v>
      </c>
      <c r="B59" s="79" t="s">
        <v>54</v>
      </c>
      <c r="C59" s="79">
        <v>3</v>
      </c>
      <c r="D59" s="83">
        <v>167</v>
      </c>
      <c r="E59" s="33">
        <f t="shared" si="0"/>
        <v>29</v>
      </c>
    </row>
    <row r="60" spans="1:5" x14ac:dyDescent="0.35">
      <c r="A60" s="78">
        <v>104</v>
      </c>
      <c r="B60" s="79" t="s">
        <v>54</v>
      </c>
      <c r="C60" s="79">
        <v>3</v>
      </c>
      <c r="D60" s="83">
        <v>237</v>
      </c>
      <c r="E60" s="33">
        <f t="shared" si="0"/>
        <v>98</v>
      </c>
    </row>
    <row r="61" spans="1:5" x14ac:dyDescent="0.35">
      <c r="A61" s="78">
        <v>106</v>
      </c>
      <c r="B61" s="79" t="s">
        <v>54</v>
      </c>
      <c r="C61" s="79">
        <v>3</v>
      </c>
      <c r="D61" s="83">
        <v>158</v>
      </c>
      <c r="E61" s="33">
        <f t="shared" si="0"/>
        <v>15</v>
      </c>
    </row>
    <row r="62" spans="1:5" x14ac:dyDescent="0.35">
      <c r="A62" s="78">
        <v>108</v>
      </c>
      <c r="B62" s="79" t="s">
        <v>54</v>
      </c>
      <c r="C62" s="79">
        <v>3</v>
      </c>
      <c r="D62" s="83">
        <v>158</v>
      </c>
      <c r="E62" s="33">
        <f t="shared" si="0"/>
        <v>15</v>
      </c>
    </row>
    <row r="63" spans="1:5" x14ac:dyDescent="0.35">
      <c r="A63" s="78">
        <v>112</v>
      </c>
      <c r="B63" s="79" t="s">
        <v>54</v>
      </c>
      <c r="C63" s="79">
        <v>3</v>
      </c>
      <c r="D63" s="83">
        <v>171</v>
      </c>
      <c r="E63" s="33">
        <f t="shared" si="0"/>
        <v>39</v>
      </c>
    </row>
    <row r="64" spans="1:5" x14ac:dyDescent="0.35">
      <c r="A64" s="78">
        <v>113</v>
      </c>
      <c r="B64" s="79" t="s">
        <v>54</v>
      </c>
      <c r="C64" s="79">
        <v>3</v>
      </c>
      <c r="D64" s="83">
        <v>191</v>
      </c>
      <c r="E64" s="33">
        <f t="shared" si="0"/>
        <v>69</v>
      </c>
    </row>
    <row r="65" spans="1:5" x14ac:dyDescent="0.35">
      <c r="A65" s="78">
        <v>114</v>
      </c>
      <c r="B65" s="79" t="s">
        <v>54</v>
      </c>
      <c r="C65" s="79">
        <v>3</v>
      </c>
      <c r="D65" s="83">
        <v>135</v>
      </c>
      <c r="E65" s="33">
        <f t="shared" si="0"/>
        <v>4</v>
      </c>
    </row>
    <row r="66" spans="1:5" ht="14.25" customHeight="1" x14ac:dyDescent="0.35">
      <c r="A66" s="78">
        <v>12</v>
      </c>
      <c r="B66" s="79" t="s">
        <v>56</v>
      </c>
      <c r="C66" s="79">
        <v>1</v>
      </c>
      <c r="D66" s="83">
        <v>171</v>
      </c>
      <c r="E66" s="33">
        <f t="shared" si="0"/>
        <v>39</v>
      </c>
    </row>
    <row r="67" spans="1:5" ht="14.25" customHeight="1" x14ac:dyDescent="0.35">
      <c r="A67" s="78">
        <v>29</v>
      </c>
      <c r="B67" s="79" t="s">
        <v>56</v>
      </c>
      <c r="C67" s="79">
        <v>1</v>
      </c>
      <c r="D67" s="83">
        <v>191</v>
      </c>
      <c r="E67" s="33">
        <f t="shared" ref="E67:E116" si="1">_xlfn.RANK.EQ(D67,D$2:D$116,1)</f>
        <v>69</v>
      </c>
    </row>
    <row r="68" spans="1:5" ht="14.25" customHeight="1" x14ac:dyDescent="0.35">
      <c r="A68" s="78">
        <v>34</v>
      </c>
      <c r="B68" s="79" t="s">
        <v>56</v>
      </c>
      <c r="C68" s="79">
        <v>1</v>
      </c>
      <c r="D68" s="83">
        <v>205</v>
      </c>
      <c r="E68" s="33">
        <f t="shared" si="1"/>
        <v>86</v>
      </c>
    </row>
    <row r="69" spans="1:5" ht="14.25" customHeight="1" x14ac:dyDescent="0.35">
      <c r="A69" s="78">
        <v>36</v>
      </c>
      <c r="B69" s="79" t="s">
        <v>56</v>
      </c>
      <c r="C69" s="79">
        <v>1</v>
      </c>
      <c r="D69" s="83">
        <v>183</v>
      </c>
      <c r="E69" s="33">
        <f t="shared" si="1"/>
        <v>55</v>
      </c>
    </row>
    <row r="70" spans="1:5" ht="14.25" customHeight="1" x14ac:dyDescent="0.35">
      <c r="A70" s="78">
        <v>44</v>
      </c>
      <c r="B70" s="79" t="s">
        <v>56</v>
      </c>
      <c r="C70" s="79">
        <v>1</v>
      </c>
      <c r="D70" s="83">
        <v>237</v>
      </c>
      <c r="E70" s="33">
        <f t="shared" si="1"/>
        <v>98</v>
      </c>
    </row>
    <row r="71" spans="1:5" ht="14.25" customHeight="1" x14ac:dyDescent="0.35">
      <c r="A71" s="78">
        <v>52</v>
      </c>
      <c r="B71" s="79" t="s">
        <v>56</v>
      </c>
      <c r="C71" s="79">
        <v>1</v>
      </c>
      <c r="D71" s="83">
        <v>183</v>
      </c>
      <c r="E71" s="33">
        <f t="shared" si="1"/>
        <v>55</v>
      </c>
    </row>
    <row r="72" spans="1:5" ht="14.25" customHeight="1" x14ac:dyDescent="0.35">
      <c r="A72" s="78">
        <v>64</v>
      </c>
      <c r="B72" s="79" t="s">
        <v>56</v>
      </c>
      <c r="C72" s="79">
        <v>1</v>
      </c>
      <c r="D72" s="83">
        <v>261</v>
      </c>
      <c r="E72" s="33">
        <f t="shared" si="1"/>
        <v>113</v>
      </c>
    </row>
    <row r="73" spans="1:5" ht="14.25" customHeight="1" x14ac:dyDescent="0.35">
      <c r="A73" s="78">
        <v>84</v>
      </c>
      <c r="B73" s="79" t="s">
        <v>56</v>
      </c>
      <c r="C73" s="79">
        <v>1</v>
      </c>
      <c r="D73" s="83">
        <v>162</v>
      </c>
      <c r="E73" s="33">
        <f t="shared" si="1"/>
        <v>24</v>
      </c>
    </row>
    <row r="74" spans="1:5" ht="14.25" customHeight="1" x14ac:dyDescent="0.35">
      <c r="A74" s="78">
        <v>115</v>
      </c>
      <c r="B74" s="79" t="s">
        <v>56</v>
      </c>
      <c r="C74" s="79">
        <v>1</v>
      </c>
      <c r="D74" s="83">
        <v>158</v>
      </c>
      <c r="E74" s="33">
        <f t="shared" si="1"/>
        <v>15</v>
      </c>
    </row>
    <row r="75" spans="1:5" x14ac:dyDescent="0.35">
      <c r="A75" s="78">
        <v>8</v>
      </c>
      <c r="B75" s="79" t="s">
        <v>55</v>
      </c>
      <c r="C75" s="79">
        <v>4</v>
      </c>
      <c r="D75" s="83">
        <v>219</v>
      </c>
      <c r="E75" s="33">
        <f t="shared" si="1"/>
        <v>90</v>
      </c>
    </row>
    <row r="76" spans="1:5" x14ac:dyDescent="0.35">
      <c r="A76" s="78">
        <v>11</v>
      </c>
      <c r="B76" s="79" t="s">
        <v>55</v>
      </c>
      <c r="C76" s="79">
        <v>4</v>
      </c>
      <c r="D76" s="83">
        <v>162</v>
      </c>
      <c r="E76" s="33">
        <f t="shared" si="1"/>
        <v>24</v>
      </c>
    </row>
    <row r="77" spans="1:5" x14ac:dyDescent="0.35">
      <c r="A77" s="78">
        <v>17</v>
      </c>
      <c r="B77" s="79" t="s">
        <v>55</v>
      </c>
      <c r="C77" s="79">
        <v>4</v>
      </c>
      <c r="D77" s="83">
        <v>110</v>
      </c>
      <c r="E77" s="33">
        <f t="shared" si="1"/>
        <v>1</v>
      </c>
    </row>
    <row r="78" spans="1:5" x14ac:dyDescent="0.35">
      <c r="A78" s="78">
        <v>21</v>
      </c>
      <c r="B78" s="79" t="s">
        <v>55</v>
      </c>
      <c r="C78" s="79">
        <v>4</v>
      </c>
      <c r="D78" s="83">
        <v>180</v>
      </c>
      <c r="E78" s="33">
        <f t="shared" si="1"/>
        <v>54</v>
      </c>
    </row>
    <row r="79" spans="1:5" x14ac:dyDescent="0.35">
      <c r="A79" s="78">
        <v>23</v>
      </c>
      <c r="B79" s="79" t="s">
        <v>55</v>
      </c>
      <c r="C79" s="79">
        <v>4</v>
      </c>
      <c r="D79" s="83">
        <v>158</v>
      </c>
      <c r="E79" s="33">
        <f t="shared" si="1"/>
        <v>15</v>
      </c>
    </row>
    <row r="80" spans="1:5" x14ac:dyDescent="0.35">
      <c r="A80" s="78">
        <v>24</v>
      </c>
      <c r="B80" s="79" t="s">
        <v>55</v>
      </c>
      <c r="C80" s="79">
        <v>4</v>
      </c>
      <c r="D80" s="83">
        <v>179</v>
      </c>
      <c r="E80" s="33">
        <f t="shared" si="1"/>
        <v>52</v>
      </c>
    </row>
    <row r="81" spans="1:5" x14ac:dyDescent="0.35">
      <c r="A81" s="78">
        <v>32</v>
      </c>
      <c r="B81" s="79" t="s">
        <v>55</v>
      </c>
      <c r="C81" s="79">
        <v>4</v>
      </c>
      <c r="D81" s="83">
        <v>148</v>
      </c>
      <c r="E81" s="33">
        <f t="shared" si="1"/>
        <v>10</v>
      </c>
    </row>
    <row r="82" spans="1:5" x14ac:dyDescent="0.35">
      <c r="A82" s="78">
        <v>38</v>
      </c>
      <c r="B82" s="79" t="s">
        <v>55</v>
      </c>
      <c r="C82" s="79">
        <v>4</v>
      </c>
      <c r="D82" s="83">
        <v>183</v>
      </c>
      <c r="E82" s="33">
        <f t="shared" si="1"/>
        <v>55</v>
      </c>
    </row>
    <row r="83" spans="1:5" x14ac:dyDescent="0.35">
      <c r="A83" s="78">
        <v>41</v>
      </c>
      <c r="B83" s="79" t="s">
        <v>55</v>
      </c>
      <c r="C83" s="79">
        <v>4</v>
      </c>
      <c r="D83" s="83">
        <v>110</v>
      </c>
      <c r="E83" s="33">
        <f t="shared" si="1"/>
        <v>1</v>
      </c>
    </row>
    <row r="84" spans="1:5" x14ac:dyDescent="0.35">
      <c r="A84" s="78">
        <v>42</v>
      </c>
      <c r="B84" s="79" t="s">
        <v>55</v>
      </c>
      <c r="C84" s="79">
        <v>4</v>
      </c>
      <c r="D84" s="83">
        <v>252</v>
      </c>
      <c r="E84" s="33">
        <f t="shared" si="1"/>
        <v>107</v>
      </c>
    </row>
    <row r="85" spans="1:5" x14ac:dyDescent="0.35">
      <c r="A85" s="78">
        <v>43</v>
      </c>
      <c r="B85" s="79" t="s">
        <v>55</v>
      </c>
      <c r="C85" s="79">
        <v>4</v>
      </c>
      <c r="D85" s="83">
        <v>153</v>
      </c>
      <c r="E85" s="33">
        <f t="shared" si="1"/>
        <v>11</v>
      </c>
    </row>
    <row r="86" spans="1:5" x14ac:dyDescent="0.35">
      <c r="A86" s="78">
        <v>50</v>
      </c>
      <c r="B86" s="79" t="s">
        <v>55</v>
      </c>
      <c r="C86" s="79">
        <v>4</v>
      </c>
      <c r="D86" s="83">
        <v>261</v>
      </c>
      <c r="E86" s="33">
        <f t="shared" si="1"/>
        <v>113</v>
      </c>
    </row>
    <row r="87" spans="1:5" x14ac:dyDescent="0.35">
      <c r="A87" s="78">
        <v>54</v>
      </c>
      <c r="B87" s="79" t="s">
        <v>55</v>
      </c>
      <c r="C87" s="79">
        <v>4</v>
      </c>
      <c r="D87" s="83">
        <v>191</v>
      </c>
      <c r="E87" s="33">
        <f t="shared" si="1"/>
        <v>69</v>
      </c>
    </row>
    <row r="88" spans="1:5" x14ac:dyDescent="0.35">
      <c r="A88" s="78">
        <v>65</v>
      </c>
      <c r="B88" s="79" t="s">
        <v>55</v>
      </c>
      <c r="C88" s="79">
        <v>4</v>
      </c>
      <c r="D88" s="83">
        <v>183</v>
      </c>
      <c r="E88" s="33">
        <f t="shared" si="1"/>
        <v>55</v>
      </c>
    </row>
    <row r="89" spans="1:5" x14ac:dyDescent="0.35">
      <c r="A89" s="78">
        <v>66</v>
      </c>
      <c r="B89" s="79" t="s">
        <v>55</v>
      </c>
      <c r="C89" s="79">
        <v>4</v>
      </c>
      <c r="D89" s="83">
        <v>219</v>
      </c>
      <c r="E89" s="33">
        <f t="shared" si="1"/>
        <v>90</v>
      </c>
    </row>
    <row r="90" spans="1:5" x14ac:dyDescent="0.35">
      <c r="A90" s="78">
        <v>71</v>
      </c>
      <c r="B90" s="79" t="s">
        <v>55</v>
      </c>
      <c r="C90" s="79">
        <v>4</v>
      </c>
      <c r="D90" s="83">
        <v>171</v>
      </c>
      <c r="E90" s="33">
        <f t="shared" si="1"/>
        <v>39</v>
      </c>
    </row>
    <row r="91" spans="1:5" x14ac:dyDescent="0.35">
      <c r="A91" s="78">
        <v>85</v>
      </c>
      <c r="B91" s="79" t="s">
        <v>55</v>
      </c>
      <c r="C91" s="79">
        <v>4</v>
      </c>
      <c r="D91" s="83">
        <v>191</v>
      </c>
      <c r="E91" s="33">
        <f t="shared" si="1"/>
        <v>69</v>
      </c>
    </row>
    <row r="92" spans="1:5" x14ac:dyDescent="0.35">
      <c r="A92" s="78">
        <v>94</v>
      </c>
      <c r="B92" s="79" t="s">
        <v>55</v>
      </c>
      <c r="C92" s="79">
        <v>4</v>
      </c>
      <c r="D92" s="83">
        <v>158</v>
      </c>
      <c r="E92" s="33">
        <f t="shared" si="1"/>
        <v>15</v>
      </c>
    </row>
    <row r="93" spans="1:5" x14ac:dyDescent="0.35">
      <c r="A93" s="78">
        <v>97</v>
      </c>
      <c r="B93" s="79" t="s">
        <v>55</v>
      </c>
      <c r="C93" s="79">
        <v>4</v>
      </c>
      <c r="D93" s="83">
        <v>250</v>
      </c>
      <c r="E93" s="33">
        <f t="shared" si="1"/>
        <v>106</v>
      </c>
    </row>
    <row r="94" spans="1:5" x14ac:dyDescent="0.35">
      <c r="A94" s="78">
        <v>103</v>
      </c>
      <c r="B94" s="79" t="s">
        <v>55</v>
      </c>
      <c r="C94" s="79">
        <v>4</v>
      </c>
      <c r="D94" s="83">
        <v>194</v>
      </c>
      <c r="E94" s="33">
        <f t="shared" si="1"/>
        <v>78</v>
      </c>
    </row>
    <row r="95" spans="1:5" x14ac:dyDescent="0.35">
      <c r="A95" s="78">
        <v>105</v>
      </c>
      <c r="B95" s="79" t="s">
        <v>55</v>
      </c>
      <c r="C95" s="79">
        <v>4</v>
      </c>
      <c r="D95" s="83">
        <v>226</v>
      </c>
      <c r="E95" s="33">
        <f t="shared" si="1"/>
        <v>94</v>
      </c>
    </row>
    <row r="96" spans="1:5" x14ac:dyDescent="0.35">
      <c r="A96" s="78">
        <v>107</v>
      </c>
      <c r="B96" s="79" t="s">
        <v>55</v>
      </c>
      <c r="C96" s="79">
        <v>4</v>
      </c>
      <c r="D96" s="83">
        <v>226</v>
      </c>
      <c r="E96" s="33">
        <f t="shared" si="1"/>
        <v>94</v>
      </c>
    </row>
    <row r="97" spans="1:5" x14ac:dyDescent="0.35">
      <c r="A97" s="78">
        <v>109</v>
      </c>
      <c r="B97" s="79" t="s">
        <v>55</v>
      </c>
      <c r="C97" s="79">
        <v>4</v>
      </c>
      <c r="D97" s="83">
        <v>191</v>
      </c>
      <c r="E97" s="33">
        <f t="shared" si="1"/>
        <v>69</v>
      </c>
    </row>
    <row r="98" spans="1:5" x14ac:dyDescent="0.35">
      <c r="A98" s="78">
        <v>110</v>
      </c>
      <c r="B98" s="79" t="s">
        <v>55</v>
      </c>
      <c r="C98" s="79">
        <v>4</v>
      </c>
      <c r="D98" s="83">
        <v>237</v>
      </c>
      <c r="E98" s="33">
        <f t="shared" si="1"/>
        <v>98</v>
      </c>
    </row>
    <row r="99" spans="1:5" x14ac:dyDescent="0.35">
      <c r="A99" s="78">
        <v>111</v>
      </c>
      <c r="B99" s="79" t="s">
        <v>55</v>
      </c>
      <c r="C99" s="79">
        <v>4</v>
      </c>
      <c r="D99" s="83">
        <v>167</v>
      </c>
      <c r="E99" s="33">
        <f t="shared" si="1"/>
        <v>29</v>
      </c>
    </row>
    <row r="100" spans="1:5" x14ac:dyDescent="0.35">
      <c r="A100" s="78">
        <v>6</v>
      </c>
      <c r="B100" s="79" t="s">
        <v>53</v>
      </c>
      <c r="C100" s="79">
        <v>5</v>
      </c>
      <c r="D100" s="83">
        <v>183</v>
      </c>
      <c r="E100" s="33">
        <f t="shared" si="1"/>
        <v>55</v>
      </c>
    </row>
    <row r="101" spans="1:5" x14ac:dyDescent="0.35">
      <c r="A101" s="78">
        <v>9</v>
      </c>
      <c r="B101" s="79" t="s">
        <v>53</v>
      </c>
      <c r="C101" s="79">
        <v>5</v>
      </c>
      <c r="D101" s="83">
        <v>153</v>
      </c>
      <c r="E101" s="33">
        <f t="shared" si="1"/>
        <v>11</v>
      </c>
    </row>
    <row r="102" spans="1:5" x14ac:dyDescent="0.35">
      <c r="A102" s="78">
        <v>13</v>
      </c>
      <c r="B102" s="79" t="s">
        <v>53</v>
      </c>
      <c r="C102" s="79">
        <v>5</v>
      </c>
      <c r="D102" s="83">
        <v>147</v>
      </c>
      <c r="E102" s="33">
        <f t="shared" si="1"/>
        <v>8</v>
      </c>
    </row>
    <row r="103" spans="1:5" x14ac:dyDescent="0.35">
      <c r="A103" s="78">
        <v>14</v>
      </c>
      <c r="B103" s="79" t="s">
        <v>53</v>
      </c>
      <c r="C103" s="79">
        <v>5</v>
      </c>
      <c r="D103" s="83">
        <v>237</v>
      </c>
      <c r="E103" s="33">
        <f t="shared" si="1"/>
        <v>98</v>
      </c>
    </row>
    <row r="104" spans="1:5" x14ac:dyDescent="0.35">
      <c r="A104" s="78">
        <v>15</v>
      </c>
      <c r="B104" s="79" t="s">
        <v>53</v>
      </c>
      <c r="C104" s="79">
        <v>5</v>
      </c>
      <c r="D104" s="83">
        <v>162</v>
      </c>
      <c r="E104" s="33">
        <f t="shared" si="1"/>
        <v>24</v>
      </c>
    </row>
    <row r="105" spans="1:5" x14ac:dyDescent="0.35">
      <c r="A105" s="78">
        <v>16</v>
      </c>
      <c r="B105" s="79" t="s">
        <v>53</v>
      </c>
      <c r="C105" s="79">
        <v>5</v>
      </c>
      <c r="D105" s="83">
        <v>191</v>
      </c>
      <c r="E105" s="33">
        <f t="shared" si="1"/>
        <v>69</v>
      </c>
    </row>
    <row r="106" spans="1:5" x14ac:dyDescent="0.35">
      <c r="A106" s="78">
        <v>19</v>
      </c>
      <c r="B106" s="79" t="s">
        <v>53</v>
      </c>
      <c r="C106" s="79">
        <v>5</v>
      </c>
      <c r="D106" s="83">
        <v>153</v>
      </c>
      <c r="E106" s="33">
        <f t="shared" si="1"/>
        <v>11</v>
      </c>
    </row>
    <row r="107" spans="1:5" x14ac:dyDescent="0.35">
      <c r="A107" s="78">
        <v>20</v>
      </c>
      <c r="B107" s="79" t="s">
        <v>53</v>
      </c>
      <c r="C107" s="79">
        <v>5</v>
      </c>
      <c r="D107" s="83">
        <v>244</v>
      </c>
      <c r="E107" s="33">
        <f t="shared" si="1"/>
        <v>104</v>
      </c>
    </row>
    <row r="108" spans="1:5" x14ac:dyDescent="0.35">
      <c r="A108" s="78">
        <v>22</v>
      </c>
      <c r="B108" s="79" t="s">
        <v>53</v>
      </c>
      <c r="C108" s="79">
        <v>5</v>
      </c>
      <c r="D108" s="83">
        <v>167</v>
      </c>
      <c r="E108" s="33">
        <f t="shared" si="1"/>
        <v>29</v>
      </c>
    </row>
    <row r="109" spans="1:5" x14ac:dyDescent="0.35">
      <c r="A109" s="78">
        <v>25</v>
      </c>
      <c r="B109" s="79" t="s">
        <v>53</v>
      </c>
      <c r="C109" s="79">
        <v>5</v>
      </c>
      <c r="D109" s="83">
        <v>183</v>
      </c>
      <c r="E109" s="33">
        <f t="shared" si="1"/>
        <v>55</v>
      </c>
    </row>
    <row r="110" spans="1:5" x14ac:dyDescent="0.35">
      <c r="A110" s="78">
        <v>26</v>
      </c>
      <c r="B110" s="79" t="s">
        <v>53</v>
      </c>
      <c r="C110" s="79">
        <v>5</v>
      </c>
      <c r="D110" s="83">
        <v>171</v>
      </c>
      <c r="E110" s="33">
        <f t="shared" si="1"/>
        <v>39</v>
      </c>
    </row>
    <row r="111" spans="1:5" x14ac:dyDescent="0.35">
      <c r="A111" s="78">
        <v>27</v>
      </c>
      <c r="B111" s="79" t="s">
        <v>53</v>
      </c>
      <c r="C111" s="79">
        <v>5</v>
      </c>
      <c r="D111" s="83">
        <v>202</v>
      </c>
      <c r="E111" s="33">
        <f t="shared" si="1"/>
        <v>85</v>
      </c>
    </row>
    <row r="112" spans="1:5" x14ac:dyDescent="0.35">
      <c r="A112" s="78">
        <v>28</v>
      </c>
      <c r="B112" s="79" t="s">
        <v>53</v>
      </c>
      <c r="C112" s="79">
        <v>5</v>
      </c>
      <c r="D112" s="83">
        <v>171</v>
      </c>
      <c r="E112" s="33">
        <f t="shared" si="1"/>
        <v>39</v>
      </c>
    </row>
    <row r="113" spans="1:5" x14ac:dyDescent="0.35">
      <c r="A113" s="78">
        <v>31</v>
      </c>
      <c r="B113" s="79" t="s">
        <v>53</v>
      </c>
      <c r="C113" s="79">
        <v>5</v>
      </c>
      <c r="D113" s="83">
        <v>171</v>
      </c>
      <c r="E113" s="33">
        <f t="shared" si="1"/>
        <v>39</v>
      </c>
    </row>
    <row r="114" spans="1:5" x14ac:dyDescent="0.35">
      <c r="A114" s="78">
        <v>33</v>
      </c>
      <c r="B114" s="79" t="s">
        <v>53</v>
      </c>
      <c r="C114" s="79">
        <v>5</v>
      </c>
      <c r="D114" s="83">
        <v>141</v>
      </c>
      <c r="E114" s="33">
        <f t="shared" si="1"/>
        <v>5</v>
      </c>
    </row>
    <row r="115" spans="1:5" x14ac:dyDescent="0.35">
      <c r="A115" s="78">
        <v>37</v>
      </c>
      <c r="B115" s="79" t="s">
        <v>53</v>
      </c>
      <c r="C115" s="79">
        <v>5</v>
      </c>
      <c r="D115" s="83">
        <v>194</v>
      </c>
      <c r="E115" s="33">
        <f t="shared" si="1"/>
        <v>78</v>
      </c>
    </row>
    <row r="116" spans="1:5" x14ac:dyDescent="0.35">
      <c r="A116" s="78">
        <v>40</v>
      </c>
      <c r="B116" s="79" t="s">
        <v>53</v>
      </c>
      <c r="C116" s="79">
        <v>5</v>
      </c>
      <c r="D116" s="83">
        <v>191</v>
      </c>
      <c r="E116" s="33">
        <f t="shared" si="1"/>
        <v>69</v>
      </c>
    </row>
  </sheetData>
  <sortState ref="A2:D116">
    <sortCondition ref="B2:B11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workbookViewId="0">
      <selection activeCell="D33" sqref="D33"/>
    </sheetView>
  </sheetViews>
  <sheetFormatPr defaultRowHeight="14.5" x14ac:dyDescent="0.35"/>
  <cols>
    <col min="1" max="1" width="14.1796875" customWidth="1"/>
    <col min="2" max="3" width="26.453125" style="33" customWidth="1"/>
    <col min="4" max="4" width="13.453125" customWidth="1"/>
  </cols>
  <sheetData>
    <row r="1" spans="1:5" s="14" customFormat="1" ht="48" customHeight="1" x14ac:dyDescent="0.35">
      <c r="A1" s="23"/>
      <c r="B1" s="36" t="s">
        <v>9</v>
      </c>
      <c r="C1" s="35" t="s">
        <v>8</v>
      </c>
      <c r="D1" s="24"/>
      <c r="E1" s="23"/>
    </row>
    <row r="2" spans="1:5" ht="15.5" x14ac:dyDescent="0.35">
      <c r="A2" s="25"/>
      <c r="B2" s="27">
        <v>74</v>
      </c>
      <c r="C2" s="28">
        <v>4</v>
      </c>
      <c r="D2" s="25"/>
      <c r="E2" s="25"/>
    </row>
    <row r="3" spans="1:5" ht="15.5" x14ac:dyDescent="0.35">
      <c r="A3" s="25"/>
      <c r="B3" s="27">
        <v>74</v>
      </c>
      <c r="C3" s="28">
        <v>5</v>
      </c>
      <c r="D3" s="25"/>
      <c r="E3" s="25"/>
    </row>
    <row r="4" spans="1:5" ht="15.5" x14ac:dyDescent="0.35">
      <c r="A4" s="25"/>
      <c r="B4" s="27">
        <v>75</v>
      </c>
      <c r="C4" s="28">
        <v>7</v>
      </c>
      <c r="D4" s="25"/>
      <c r="E4" s="25"/>
    </row>
    <row r="5" spans="1:5" ht="15.5" x14ac:dyDescent="0.35">
      <c r="A5" s="25"/>
      <c r="B5" s="27">
        <v>76</v>
      </c>
      <c r="C5" s="28">
        <v>3</v>
      </c>
      <c r="D5" s="25"/>
      <c r="E5" s="25"/>
    </row>
    <row r="6" spans="1:5" ht="15.5" x14ac:dyDescent="0.35">
      <c r="A6" s="25"/>
      <c r="B6" s="27">
        <v>77</v>
      </c>
      <c r="C6" s="28">
        <v>6</v>
      </c>
      <c r="D6" s="25"/>
      <c r="E6" s="25"/>
    </row>
    <row r="7" spans="1:5" ht="15.5" x14ac:dyDescent="0.35">
      <c r="A7" s="25"/>
      <c r="B7" s="27">
        <v>78</v>
      </c>
      <c r="C7" s="28">
        <v>9</v>
      </c>
      <c r="D7" s="25"/>
      <c r="E7" s="25"/>
    </row>
    <row r="8" spans="1:5" ht="15.5" x14ac:dyDescent="0.35">
      <c r="A8" s="25"/>
      <c r="B8" s="27">
        <v>79</v>
      </c>
      <c r="C8" s="28">
        <v>8</v>
      </c>
      <c r="D8" s="25"/>
      <c r="E8" s="25"/>
    </row>
    <row r="9" spans="1:5" ht="15.5" x14ac:dyDescent="0.35">
      <c r="A9" s="25"/>
      <c r="B9" s="27">
        <v>80</v>
      </c>
      <c r="C9" s="28">
        <v>6</v>
      </c>
      <c r="D9" s="25"/>
      <c r="E9" s="25"/>
    </row>
    <row r="10" spans="1:5" ht="15.5" x14ac:dyDescent="0.35">
      <c r="A10" s="25"/>
      <c r="B10" s="27">
        <v>81</v>
      </c>
      <c r="C10" s="28">
        <v>8</v>
      </c>
      <c r="D10" s="25"/>
      <c r="E10" s="25"/>
    </row>
    <row r="11" spans="1:5" ht="15.5" x14ac:dyDescent="0.35">
      <c r="A11" s="25"/>
      <c r="B11" s="27">
        <v>81</v>
      </c>
      <c r="C11" s="28">
        <v>8</v>
      </c>
      <c r="D11" s="25"/>
      <c r="E11" s="25"/>
    </row>
    <row r="12" spans="1:5" ht="15.5" x14ac:dyDescent="0.35">
      <c r="A12" s="25"/>
      <c r="B12" s="27">
        <v>81</v>
      </c>
      <c r="C12" s="28">
        <v>7</v>
      </c>
      <c r="D12" s="25"/>
      <c r="E12" s="25"/>
    </row>
    <row r="13" spans="1:5" ht="15.5" x14ac:dyDescent="0.35">
      <c r="A13" s="25"/>
      <c r="B13" s="27">
        <v>82</v>
      </c>
      <c r="C13" s="28">
        <v>8</v>
      </c>
      <c r="D13" s="25"/>
      <c r="E13" s="25"/>
    </row>
    <row r="14" spans="1:5" ht="15.5" x14ac:dyDescent="0.35">
      <c r="A14" s="25"/>
      <c r="B14" s="27">
        <v>82</v>
      </c>
      <c r="C14" s="28">
        <v>8</v>
      </c>
      <c r="D14" s="25"/>
      <c r="E14" s="25"/>
    </row>
    <row r="15" spans="1:5" ht="15.5" x14ac:dyDescent="0.35">
      <c r="A15" s="25"/>
      <c r="B15" s="27">
        <v>82</v>
      </c>
      <c r="C15" s="28">
        <v>5</v>
      </c>
      <c r="D15" s="25"/>
      <c r="E15" s="25"/>
    </row>
    <row r="16" spans="1:5" ht="15.5" x14ac:dyDescent="0.35">
      <c r="A16" s="25"/>
      <c r="B16" s="27">
        <v>83</v>
      </c>
      <c r="C16" s="28">
        <v>8</v>
      </c>
      <c r="D16" s="25"/>
      <c r="E16" s="25"/>
    </row>
    <row r="17" spans="1:5" ht="15.5" x14ac:dyDescent="0.35">
      <c r="A17" s="25"/>
      <c r="B17" s="27">
        <v>83</v>
      </c>
      <c r="C17" s="28">
        <v>6</v>
      </c>
      <c r="D17" s="25"/>
      <c r="E17" s="25"/>
    </row>
    <row r="18" spans="1:5" ht="15.5" x14ac:dyDescent="0.35">
      <c r="A18" s="25"/>
      <c r="B18" s="27">
        <v>84</v>
      </c>
      <c r="C18" s="28">
        <v>5</v>
      </c>
      <c r="D18" s="25"/>
      <c r="E18" s="25"/>
    </row>
    <row r="19" spans="1:5" ht="15.5" x14ac:dyDescent="0.35">
      <c r="A19" s="25"/>
      <c r="B19" s="27">
        <v>86</v>
      </c>
      <c r="C19" s="28">
        <v>9</v>
      </c>
      <c r="D19" s="25"/>
      <c r="E19" s="25"/>
    </row>
    <row r="20" spans="1:5" ht="15.5" x14ac:dyDescent="0.35">
      <c r="A20" s="25"/>
      <c r="B20" s="27">
        <v>86</v>
      </c>
      <c r="C20" s="28">
        <v>8</v>
      </c>
      <c r="D20" s="25"/>
      <c r="E20" s="25"/>
    </row>
    <row r="21" spans="1:5" ht="15.5" x14ac:dyDescent="0.35">
      <c r="A21" s="25"/>
      <c r="B21" s="27">
        <v>88</v>
      </c>
      <c r="C21" s="28">
        <v>9</v>
      </c>
      <c r="D21" s="25"/>
      <c r="E21" s="25"/>
    </row>
    <row r="22" spans="1:5" ht="15.5" x14ac:dyDescent="0.35">
      <c r="A22" s="25"/>
      <c r="B22" s="27">
        <v>89</v>
      </c>
      <c r="C22" s="28">
        <v>8</v>
      </c>
      <c r="D22" s="25"/>
      <c r="E22" s="25"/>
    </row>
    <row r="23" spans="1:5" ht="15.5" x14ac:dyDescent="0.35">
      <c r="A23" s="25"/>
      <c r="B23" s="27">
        <v>89</v>
      </c>
      <c r="C23" s="28">
        <v>6</v>
      </c>
      <c r="D23" s="25"/>
      <c r="E23" s="25"/>
    </row>
    <row r="24" spans="1:5" ht="15.5" x14ac:dyDescent="0.35">
      <c r="A24" s="25"/>
      <c r="B24" s="27">
        <v>91</v>
      </c>
      <c r="C24" s="28">
        <v>10</v>
      </c>
      <c r="D24" s="25"/>
      <c r="E24" s="25"/>
    </row>
    <row r="25" spans="1:5" ht="15.5" x14ac:dyDescent="0.35">
      <c r="A25" s="25"/>
      <c r="B25" s="27">
        <v>92</v>
      </c>
      <c r="C25" s="29">
        <v>8</v>
      </c>
      <c r="D25" s="25"/>
      <c r="E25" s="25"/>
    </row>
    <row r="26" spans="1:5" ht="15.5" x14ac:dyDescent="0.35">
      <c r="A26" s="25"/>
      <c r="B26" s="27">
        <v>92</v>
      </c>
      <c r="C26" s="29">
        <v>8</v>
      </c>
      <c r="D26" s="25"/>
      <c r="E26" s="25"/>
    </row>
    <row r="27" spans="1:5" ht="15.5" x14ac:dyDescent="0.35">
      <c r="A27" s="26" t="s">
        <v>10</v>
      </c>
      <c r="B27" s="30">
        <f>AVERAGE(B2:B26)</f>
        <v>82.6</v>
      </c>
      <c r="C27" s="31">
        <f>AVERAGE(C2:C26)</f>
        <v>7.08</v>
      </c>
      <c r="D27" s="25"/>
      <c r="E27" s="25"/>
    </row>
    <row r="28" spans="1:5" ht="15.5" x14ac:dyDescent="0.35">
      <c r="A28" s="26" t="s">
        <v>5</v>
      </c>
      <c r="B28" s="30">
        <f>MEDIAN(B2:B26)</f>
        <v>82</v>
      </c>
      <c r="C28" s="30">
        <f>MEDIAN(C2:C26)</f>
        <v>8</v>
      </c>
      <c r="D28" s="25"/>
      <c r="E28" s="25"/>
    </row>
    <row r="29" spans="1:5" ht="15.5" x14ac:dyDescent="0.35">
      <c r="A29" s="26" t="s">
        <v>6</v>
      </c>
      <c r="B29" s="30">
        <f>_xlfn.MODE.MULT(B2:B26)</f>
        <v>81</v>
      </c>
      <c r="C29" s="30">
        <f>_xlfn.MODE.MULT(C2:C26)</f>
        <v>8</v>
      </c>
      <c r="D29" s="25"/>
      <c r="E29" s="25"/>
    </row>
    <row r="30" spans="1:5" ht="15.5" x14ac:dyDescent="0.35">
      <c r="A30" s="26" t="s">
        <v>11</v>
      </c>
      <c r="B30" s="30">
        <f>SUM(B26-B2)</f>
        <v>18</v>
      </c>
      <c r="C30" s="30">
        <f>SUM(C26-C2)</f>
        <v>4</v>
      </c>
      <c r="D30" s="25"/>
      <c r="E30" s="25"/>
    </row>
    <row r="31" spans="1:5" ht="15.5" x14ac:dyDescent="0.35">
      <c r="A31" s="26" t="s">
        <v>12</v>
      </c>
      <c r="B31" s="31">
        <f>_xlfn.STDEV.P(B2:B26)</f>
        <v>5.3441556863549566</v>
      </c>
      <c r="C31" s="31">
        <f>_xlfn.STDEV.P(C2:C26)</f>
        <v>1.6951696080333674</v>
      </c>
      <c r="D31" s="25"/>
      <c r="E31" s="25"/>
    </row>
    <row r="32" spans="1:5" ht="15.5" x14ac:dyDescent="0.35">
      <c r="A32" s="25"/>
      <c r="B32" s="27"/>
      <c r="C32" s="27"/>
      <c r="D32" s="25"/>
      <c r="E32" s="25"/>
    </row>
    <row r="33" spans="1:15" ht="15.5" x14ac:dyDescent="0.35">
      <c r="A33" s="25"/>
      <c r="B33" s="27"/>
      <c r="C33" s="32" t="s">
        <v>34</v>
      </c>
      <c r="D33" s="34">
        <f>PEARSON(B2:B26,C2:C26)</f>
        <v>0.546623598637204</v>
      </c>
      <c r="E33" s="25"/>
      <c r="O33" s="16"/>
    </row>
    <row r="34" spans="1:15" ht="15.5" x14ac:dyDescent="0.35">
      <c r="A34" s="25"/>
      <c r="B34" s="27"/>
      <c r="C34" s="27"/>
      <c r="D34" s="25"/>
      <c r="E34" s="25"/>
    </row>
    <row r="35" spans="1:15" ht="15.5" x14ac:dyDescent="0.35">
      <c r="A35" s="25"/>
      <c r="B35" s="27"/>
      <c r="C35" s="27"/>
      <c r="D35" s="25"/>
      <c r="E35" s="25"/>
      <c r="J35" s="16"/>
    </row>
    <row r="36" spans="1:15" ht="15.5" x14ac:dyDescent="0.35">
      <c r="A36" s="25"/>
      <c r="B36" s="27"/>
      <c r="C36" s="27"/>
      <c r="D36" s="25"/>
      <c r="E36" s="25"/>
      <c r="J36" s="16"/>
    </row>
    <row r="37" spans="1:15" ht="15.5" x14ac:dyDescent="0.35">
      <c r="A37" s="25"/>
      <c r="B37" s="27"/>
      <c r="C37" s="27"/>
      <c r="D37" s="25"/>
      <c r="E37" s="25"/>
    </row>
    <row r="38" spans="1:15" ht="15.5" x14ac:dyDescent="0.35">
      <c r="A38" s="25"/>
      <c r="B38" s="27"/>
      <c r="C38" s="27"/>
      <c r="D38" s="25"/>
      <c r="E38" s="25"/>
    </row>
    <row r="39" spans="1:15" ht="15.5" x14ac:dyDescent="0.35">
      <c r="A39" s="25"/>
      <c r="B39" s="27"/>
      <c r="C39" s="27"/>
      <c r="D39" s="25"/>
      <c r="E39" s="25"/>
    </row>
    <row r="40" spans="1:15" ht="15.5" x14ac:dyDescent="0.35">
      <c r="A40" s="25"/>
      <c r="B40" s="27"/>
      <c r="C40" s="27"/>
      <c r="D40" s="25"/>
      <c r="E40" s="25"/>
      <c r="G40" s="15"/>
    </row>
    <row r="41" spans="1:15" ht="15.5" x14ac:dyDescent="0.35">
      <c r="A41" s="25"/>
      <c r="B41" s="27"/>
      <c r="C41" s="27"/>
      <c r="D41" s="25"/>
      <c r="E41" s="25"/>
    </row>
    <row r="42" spans="1:15" ht="15.5" x14ac:dyDescent="0.35">
      <c r="A42" s="25"/>
      <c r="B42" s="27"/>
      <c r="C42" s="27"/>
      <c r="D42" s="25"/>
      <c r="E42" s="25"/>
    </row>
    <row r="43" spans="1:15" ht="15.5" x14ac:dyDescent="0.35">
      <c r="A43" s="25"/>
      <c r="B43" s="27"/>
      <c r="C43" s="27"/>
      <c r="D43" s="25"/>
      <c r="E43" s="25"/>
    </row>
    <row r="44" spans="1:15" ht="15.5" x14ac:dyDescent="0.35">
      <c r="A44" s="25"/>
      <c r="B44" s="27"/>
      <c r="C44" s="27"/>
      <c r="D44" s="25"/>
      <c r="E44" s="25"/>
    </row>
    <row r="45" spans="1:15" ht="15.5" x14ac:dyDescent="0.35">
      <c r="A45" s="25"/>
      <c r="B45" s="27"/>
      <c r="C45" s="27"/>
      <c r="D45" s="25"/>
      <c r="E45" s="25"/>
    </row>
    <row r="46" spans="1:15" ht="15.5" x14ac:dyDescent="0.35">
      <c r="A46" s="25"/>
      <c r="B46" s="27"/>
      <c r="C46" s="27"/>
      <c r="D46" s="25"/>
      <c r="E46" s="25"/>
    </row>
    <row r="47" spans="1:15" ht="15.5" x14ac:dyDescent="0.35">
      <c r="A47" s="25"/>
      <c r="B47" s="27"/>
      <c r="C47" s="27"/>
      <c r="D47" s="25"/>
      <c r="E47" s="25"/>
    </row>
    <row r="48" spans="1:15" ht="15.5" x14ac:dyDescent="0.35">
      <c r="A48" s="25"/>
      <c r="B48" s="27"/>
      <c r="C48" s="27"/>
      <c r="D48" s="25"/>
      <c r="E48" s="25"/>
    </row>
    <row r="49" spans="1:5" ht="15.5" x14ac:dyDescent="0.35">
      <c r="A49" s="25"/>
      <c r="B49" s="27"/>
      <c r="C49" s="27"/>
      <c r="D49" s="25"/>
      <c r="E49" s="25"/>
    </row>
    <row r="50" spans="1:5" ht="15.5" x14ac:dyDescent="0.35">
      <c r="A50" s="25"/>
      <c r="B50" s="27"/>
      <c r="C50" s="27"/>
      <c r="D50" s="25"/>
      <c r="E50" s="25"/>
    </row>
    <row r="51" spans="1:5" ht="15.5" x14ac:dyDescent="0.35">
      <c r="A51" s="25"/>
      <c r="B51" s="27"/>
      <c r="C51" s="27"/>
      <c r="D51" s="25"/>
      <c r="E51" s="25"/>
    </row>
    <row r="52" spans="1:5" ht="15.5" x14ac:dyDescent="0.35">
      <c r="A52" s="25"/>
      <c r="B52" s="27"/>
      <c r="C52" s="27"/>
      <c r="D52" s="25"/>
      <c r="E52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9"/>
  <sheetViews>
    <sheetView workbookViewId="0">
      <selection activeCell="H49" sqref="H49"/>
    </sheetView>
  </sheetViews>
  <sheetFormatPr defaultRowHeight="14.5" x14ac:dyDescent="0.35"/>
  <cols>
    <col min="1" max="2" width="17.81640625" style="33" customWidth="1"/>
    <col min="3" max="3" width="17.81640625" customWidth="1"/>
    <col min="13" max="13" width="9.1796875" style="38"/>
    <col min="14" max="14" width="9.1796875" style="33"/>
  </cols>
  <sheetData>
    <row r="1" spans="1:3" x14ac:dyDescent="0.35">
      <c r="A1" s="33" t="s">
        <v>13</v>
      </c>
      <c r="B1" s="33" t="s">
        <v>32</v>
      </c>
      <c r="C1" s="37" t="s">
        <v>33</v>
      </c>
    </row>
    <row r="2" spans="1:3" x14ac:dyDescent="0.35">
      <c r="A2" s="33">
        <v>1</v>
      </c>
      <c r="B2" s="33">
        <v>0</v>
      </c>
      <c r="C2" s="33">
        <v>2.7</v>
      </c>
    </row>
    <row r="3" spans="1:3" x14ac:dyDescent="0.35">
      <c r="A3" s="33">
        <v>2</v>
      </c>
      <c r="B3" s="33">
        <v>28</v>
      </c>
      <c r="C3" s="33">
        <v>2</v>
      </c>
    </row>
    <row r="4" spans="1:3" x14ac:dyDescent="0.35">
      <c r="A4" s="33">
        <v>3</v>
      </c>
      <c r="B4" s="33">
        <v>32</v>
      </c>
      <c r="C4" s="33">
        <v>1</v>
      </c>
    </row>
    <row r="5" spans="1:3" x14ac:dyDescent="0.35">
      <c r="A5" s="33">
        <v>4</v>
      </c>
      <c r="B5" s="33">
        <v>7</v>
      </c>
      <c r="C5" s="33">
        <v>1</v>
      </c>
    </row>
    <row r="6" spans="1:3" x14ac:dyDescent="0.35">
      <c r="A6" s="33">
        <v>5</v>
      </c>
      <c r="B6" s="33">
        <v>11</v>
      </c>
      <c r="C6" s="33">
        <v>4</v>
      </c>
    </row>
    <row r="7" spans="1:3" x14ac:dyDescent="0.35">
      <c r="A7" s="33">
        <v>6</v>
      </c>
      <c r="B7" s="33">
        <v>20</v>
      </c>
      <c r="C7" s="33">
        <v>1.7</v>
      </c>
    </row>
    <row r="8" spans="1:3" x14ac:dyDescent="0.35">
      <c r="A8" s="33">
        <v>7</v>
      </c>
      <c r="B8" s="33">
        <v>2</v>
      </c>
      <c r="C8" s="33">
        <v>2</v>
      </c>
    </row>
    <row r="9" spans="1:3" x14ac:dyDescent="0.35">
      <c r="A9" s="33">
        <v>8</v>
      </c>
      <c r="B9" s="33">
        <v>6</v>
      </c>
      <c r="C9" s="33">
        <v>2</v>
      </c>
    </row>
    <row r="10" spans="1:3" x14ac:dyDescent="0.35">
      <c r="A10" s="33">
        <v>9</v>
      </c>
      <c r="B10" s="33">
        <v>0</v>
      </c>
      <c r="C10" s="33">
        <v>3</v>
      </c>
    </row>
    <row r="11" spans="1:3" x14ac:dyDescent="0.35">
      <c r="A11" s="33">
        <v>10</v>
      </c>
      <c r="B11" s="33">
        <v>0</v>
      </c>
      <c r="C11" s="33">
        <v>1.7</v>
      </c>
    </row>
    <row r="12" spans="1:3" x14ac:dyDescent="0.35">
      <c r="A12" s="33">
        <v>11</v>
      </c>
      <c r="B12" s="33">
        <v>7</v>
      </c>
      <c r="C12" s="33">
        <v>2.5</v>
      </c>
    </row>
    <row r="13" spans="1:3" x14ac:dyDescent="0.35">
      <c r="A13" s="33">
        <v>12</v>
      </c>
      <c r="B13" s="33">
        <v>37</v>
      </c>
      <c r="C13" s="33">
        <v>2</v>
      </c>
    </row>
    <row r="14" spans="1:3" x14ac:dyDescent="0.35">
      <c r="A14" s="33">
        <v>13</v>
      </c>
      <c r="B14" s="33">
        <v>16</v>
      </c>
      <c r="C14" s="33">
        <v>1.5</v>
      </c>
    </row>
    <row r="15" spans="1:3" x14ac:dyDescent="0.35">
      <c r="A15" s="33">
        <v>14</v>
      </c>
      <c r="B15" s="33">
        <v>16</v>
      </c>
      <c r="C15" s="33">
        <v>4</v>
      </c>
    </row>
    <row r="16" spans="1:3" x14ac:dyDescent="0.35">
      <c r="A16" s="33">
        <v>15</v>
      </c>
      <c r="B16" s="33">
        <v>23</v>
      </c>
      <c r="C16" s="33">
        <v>2</v>
      </c>
    </row>
    <row r="17" spans="1:3" x14ac:dyDescent="0.35">
      <c r="A17" s="33">
        <v>16</v>
      </c>
      <c r="B17" s="33">
        <v>39</v>
      </c>
      <c r="C17" s="33">
        <v>2</v>
      </c>
    </row>
    <row r="18" spans="1:3" x14ac:dyDescent="0.35">
      <c r="A18" s="33">
        <v>17</v>
      </c>
      <c r="B18" s="33">
        <v>0</v>
      </c>
      <c r="C18" s="33">
        <v>4.5</v>
      </c>
    </row>
    <row r="19" spans="1:3" x14ac:dyDescent="0.35">
      <c r="A19" s="33">
        <v>18</v>
      </c>
      <c r="B19" s="33">
        <v>8</v>
      </c>
      <c r="C19" s="33">
        <v>3</v>
      </c>
    </row>
    <row r="20" spans="1:3" x14ac:dyDescent="0.35">
      <c r="A20" s="33">
        <v>19</v>
      </c>
      <c r="B20" s="33">
        <v>7</v>
      </c>
      <c r="C20" s="33">
        <v>2.7</v>
      </c>
    </row>
    <row r="21" spans="1:3" x14ac:dyDescent="0.35">
      <c r="A21" s="33">
        <v>20</v>
      </c>
      <c r="B21" s="33">
        <v>3</v>
      </c>
      <c r="C21" s="33">
        <v>2.7</v>
      </c>
    </row>
    <row r="22" spans="1:3" x14ac:dyDescent="0.35">
      <c r="A22" s="33">
        <v>21</v>
      </c>
      <c r="B22" s="33">
        <v>4</v>
      </c>
      <c r="C22" s="33">
        <v>2</v>
      </c>
    </row>
    <row r="23" spans="1:3" x14ac:dyDescent="0.35">
      <c r="A23" s="33">
        <v>22</v>
      </c>
      <c r="B23" s="33">
        <v>21</v>
      </c>
      <c r="C23" s="33">
        <v>1.5</v>
      </c>
    </row>
    <row r="24" spans="1:3" x14ac:dyDescent="0.35">
      <c r="A24" s="33">
        <v>23</v>
      </c>
      <c r="B24" s="33">
        <v>5</v>
      </c>
      <c r="C24" s="33">
        <v>2.7</v>
      </c>
    </row>
    <row r="25" spans="1:3" x14ac:dyDescent="0.35">
      <c r="A25" s="33">
        <v>24</v>
      </c>
      <c r="B25" s="33">
        <v>1</v>
      </c>
      <c r="C25" s="33">
        <v>4.5</v>
      </c>
    </row>
    <row r="26" spans="1:3" x14ac:dyDescent="0.35">
      <c r="A26" s="33">
        <v>25</v>
      </c>
      <c r="B26" s="33">
        <v>2</v>
      </c>
      <c r="C26" s="33">
        <v>3</v>
      </c>
    </row>
    <row r="27" spans="1:3" x14ac:dyDescent="0.35">
      <c r="A27" s="33">
        <v>26</v>
      </c>
      <c r="B27" s="33">
        <v>10</v>
      </c>
      <c r="C27" s="33">
        <v>2</v>
      </c>
    </row>
    <row r="28" spans="1:3" x14ac:dyDescent="0.35">
      <c r="A28" s="33">
        <v>27</v>
      </c>
      <c r="B28" s="33">
        <v>2</v>
      </c>
      <c r="C28" s="33">
        <v>3</v>
      </c>
    </row>
    <row r="29" spans="1:3" x14ac:dyDescent="0.35">
      <c r="A29" s="33">
        <v>28</v>
      </c>
      <c r="B29" s="33">
        <v>2</v>
      </c>
      <c r="C29" s="33">
        <v>3.5</v>
      </c>
    </row>
    <row r="30" spans="1:3" x14ac:dyDescent="0.35">
      <c r="A30" s="33">
        <v>29</v>
      </c>
      <c r="B30" s="33">
        <v>0</v>
      </c>
      <c r="C30" s="33">
        <v>2.5</v>
      </c>
    </row>
    <row r="31" spans="1:3" x14ac:dyDescent="0.35">
      <c r="A31" s="33">
        <v>30</v>
      </c>
      <c r="B31" s="33">
        <v>35</v>
      </c>
      <c r="C31" s="33">
        <v>0</v>
      </c>
    </row>
    <row r="32" spans="1:3" x14ac:dyDescent="0.35">
      <c r="A32" s="33">
        <v>31</v>
      </c>
      <c r="B32" s="33">
        <v>8</v>
      </c>
      <c r="C32" s="33">
        <v>3</v>
      </c>
    </row>
    <row r="33" spans="1:3" x14ac:dyDescent="0.35">
      <c r="A33" s="33">
        <v>32</v>
      </c>
      <c r="B33" s="33">
        <v>0</v>
      </c>
      <c r="C33" s="33">
        <v>3.5</v>
      </c>
    </row>
    <row r="34" spans="1:3" x14ac:dyDescent="0.35">
      <c r="A34" s="33">
        <v>33</v>
      </c>
      <c r="B34" s="33">
        <v>5</v>
      </c>
      <c r="C34" s="33">
        <v>1</v>
      </c>
    </row>
    <row r="35" spans="1:3" x14ac:dyDescent="0.35">
      <c r="A35" s="33">
        <v>34</v>
      </c>
      <c r="B35" s="33">
        <v>25</v>
      </c>
      <c r="C35" s="33">
        <v>1</v>
      </c>
    </row>
    <row r="36" spans="1:3" x14ac:dyDescent="0.35">
      <c r="A36" s="33">
        <v>35</v>
      </c>
      <c r="B36" s="33">
        <v>3</v>
      </c>
      <c r="C36" s="33">
        <v>2.7</v>
      </c>
    </row>
    <row r="37" spans="1:3" x14ac:dyDescent="0.35">
      <c r="A37" s="33">
        <v>36</v>
      </c>
      <c r="B37" s="33">
        <v>4</v>
      </c>
      <c r="C37" s="33">
        <v>2.7</v>
      </c>
    </row>
    <row r="38" spans="1:3" x14ac:dyDescent="0.35">
      <c r="A38" s="33">
        <v>37</v>
      </c>
      <c r="B38" s="33">
        <v>8</v>
      </c>
      <c r="C38" s="33">
        <v>2</v>
      </c>
    </row>
    <row r="39" spans="1:3" x14ac:dyDescent="0.35">
      <c r="A39" s="33">
        <v>38</v>
      </c>
      <c r="B39" s="33">
        <v>12</v>
      </c>
      <c r="C39" s="33">
        <v>1.7</v>
      </c>
    </row>
    <row r="40" spans="1:3" x14ac:dyDescent="0.35">
      <c r="A40" s="33">
        <v>39</v>
      </c>
      <c r="B40" s="33">
        <v>11</v>
      </c>
      <c r="C40" s="33">
        <v>1.5</v>
      </c>
    </row>
    <row r="41" spans="1:3" x14ac:dyDescent="0.35">
      <c r="A41" s="33">
        <v>40</v>
      </c>
      <c r="B41" s="33">
        <v>17</v>
      </c>
      <c r="C41" s="33">
        <v>1</v>
      </c>
    </row>
    <row r="42" spans="1:3" x14ac:dyDescent="0.35">
      <c r="A42" s="33">
        <v>41</v>
      </c>
      <c r="B42" s="33">
        <v>4</v>
      </c>
      <c r="C42" s="33">
        <v>2.7</v>
      </c>
    </row>
    <row r="43" spans="1:3" x14ac:dyDescent="0.35">
      <c r="A43" s="33">
        <v>42</v>
      </c>
      <c r="B43" s="33">
        <v>12</v>
      </c>
      <c r="C43" s="33">
        <v>1.7</v>
      </c>
    </row>
    <row r="44" spans="1:3" x14ac:dyDescent="0.35">
      <c r="A44" s="33">
        <v>43</v>
      </c>
      <c r="B44" s="33">
        <v>24</v>
      </c>
      <c r="C44" s="33">
        <v>2.5</v>
      </c>
    </row>
    <row r="45" spans="1:3" x14ac:dyDescent="0.35">
      <c r="A45" s="33">
        <v>44</v>
      </c>
      <c r="B45" s="33">
        <v>16</v>
      </c>
      <c r="C45" s="33">
        <v>1</v>
      </c>
    </row>
    <row r="46" spans="1:3" x14ac:dyDescent="0.35">
      <c r="A46" s="33">
        <v>45</v>
      </c>
      <c r="B46" s="33">
        <v>8</v>
      </c>
      <c r="C46" s="33">
        <v>4</v>
      </c>
    </row>
    <row r="47" spans="1:3" x14ac:dyDescent="0.35">
      <c r="A47" s="33">
        <v>46</v>
      </c>
      <c r="B47" s="33">
        <v>1</v>
      </c>
      <c r="C47" s="33">
        <v>2</v>
      </c>
    </row>
    <row r="48" spans="1:3" x14ac:dyDescent="0.35">
      <c r="A48" s="33">
        <v>47</v>
      </c>
      <c r="B48" s="33">
        <v>24</v>
      </c>
      <c r="C48" s="33">
        <v>1.7</v>
      </c>
    </row>
    <row r="49" spans="1:3" x14ac:dyDescent="0.35">
      <c r="A49" s="33">
        <v>48</v>
      </c>
      <c r="B49" s="33">
        <v>7</v>
      </c>
      <c r="C49" s="33">
        <v>2.5</v>
      </c>
    </row>
    <row r="50" spans="1:3" x14ac:dyDescent="0.35">
      <c r="A50" s="33">
        <v>49</v>
      </c>
      <c r="B50" s="33">
        <v>7</v>
      </c>
      <c r="C50" s="33">
        <v>3</v>
      </c>
    </row>
    <row r="51" spans="1:3" x14ac:dyDescent="0.35">
      <c r="A51" s="33">
        <v>50</v>
      </c>
      <c r="B51" s="33">
        <v>8</v>
      </c>
      <c r="C51" s="33">
        <v>2.7</v>
      </c>
    </row>
    <row r="52" spans="1:3" x14ac:dyDescent="0.35">
      <c r="A52" s="33">
        <v>51</v>
      </c>
      <c r="B52" s="33">
        <v>0</v>
      </c>
      <c r="C52" s="33">
        <v>2</v>
      </c>
    </row>
    <row r="53" spans="1:3" x14ac:dyDescent="0.35">
      <c r="A53" s="33">
        <v>52</v>
      </c>
      <c r="B53" s="33">
        <v>9</v>
      </c>
      <c r="C53" s="33">
        <v>1</v>
      </c>
    </row>
    <row r="54" spans="1:3" x14ac:dyDescent="0.35">
      <c r="A54" s="33">
        <v>53</v>
      </c>
      <c r="B54" s="33">
        <v>22</v>
      </c>
      <c r="C54" s="33">
        <v>2</v>
      </c>
    </row>
    <row r="55" spans="1:3" x14ac:dyDescent="0.35">
      <c r="A55" s="33">
        <v>54</v>
      </c>
      <c r="B55" s="33">
        <v>1</v>
      </c>
      <c r="C55" s="33">
        <v>3</v>
      </c>
    </row>
    <row r="56" spans="1:3" x14ac:dyDescent="0.35">
      <c r="A56" s="33">
        <v>55</v>
      </c>
      <c r="B56" s="33">
        <v>11</v>
      </c>
      <c r="C56" s="33">
        <v>1.7</v>
      </c>
    </row>
    <row r="57" spans="1:3" x14ac:dyDescent="0.35">
      <c r="A57" s="33">
        <v>56</v>
      </c>
      <c r="B57" s="33">
        <v>8</v>
      </c>
      <c r="C57" s="33">
        <v>2</v>
      </c>
    </row>
    <row r="58" spans="1:3" x14ac:dyDescent="0.35">
      <c r="A58" s="33">
        <v>57</v>
      </c>
      <c r="B58" s="33">
        <v>6</v>
      </c>
      <c r="C58" s="33">
        <v>1.7</v>
      </c>
    </row>
    <row r="59" spans="1:3" x14ac:dyDescent="0.35">
      <c r="A59" s="33">
        <v>58</v>
      </c>
      <c r="B59" s="33">
        <v>9</v>
      </c>
      <c r="C59" s="33">
        <v>1.5</v>
      </c>
    </row>
    <row r="60" spans="1:3" x14ac:dyDescent="0.35">
      <c r="A60" s="33">
        <v>59</v>
      </c>
      <c r="B60" s="33">
        <v>11</v>
      </c>
      <c r="C60" s="33">
        <v>0</v>
      </c>
    </row>
    <row r="61" spans="1:3" x14ac:dyDescent="0.35">
      <c r="A61" s="33">
        <v>60</v>
      </c>
      <c r="B61" s="33">
        <v>9</v>
      </c>
      <c r="C61" s="33">
        <v>3.7</v>
      </c>
    </row>
    <row r="62" spans="1:3" x14ac:dyDescent="0.35">
      <c r="A62" s="33">
        <v>61</v>
      </c>
      <c r="B62" s="33">
        <v>0</v>
      </c>
      <c r="C62" s="33">
        <v>4</v>
      </c>
    </row>
    <row r="63" spans="1:3" x14ac:dyDescent="0.35">
      <c r="A63" s="33">
        <v>62</v>
      </c>
      <c r="B63" s="33">
        <v>6</v>
      </c>
      <c r="C63" s="33">
        <v>3</v>
      </c>
    </row>
    <row r="64" spans="1:3" x14ac:dyDescent="0.35">
      <c r="A64" s="33">
        <v>63</v>
      </c>
      <c r="B64" s="33">
        <v>7</v>
      </c>
      <c r="C64" s="33">
        <v>1</v>
      </c>
    </row>
    <row r="65" spans="1:3" x14ac:dyDescent="0.35">
      <c r="A65" s="33">
        <v>64</v>
      </c>
      <c r="B65" s="33">
        <v>3</v>
      </c>
      <c r="C65" s="33">
        <v>3</v>
      </c>
    </row>
    <row r="66" spans="1:3" x14ac:dyDescent="0.35">
      <c r="A66" s="33">
        <v>65</v>
      </c>
      <c r="B66" s="33">
        <v>4</v>
      </c>
      <c r="C66" s="33">
        <v>2.7</v>
      </c>
    </row>
    <row r="67" spans="1:3" x14ac:dyDescent="0.35">
      <c r="A67" s="33">
        <v>66</v>
      </c>
      <c r="B67" s="33">
        <v>6</v>
      </c>
      <c r="C67" s="33">
        <v>2</v>
      </c>
    </row>
    <row r="68" spans="1:3" x14ac:dyDescent="0.35">
      <c r="A68" s="33">
        <v>67</v>
      </c>
      <c r="B68" s="33">
        <v>0</v>
      </c>
      <c r="C68" s="33">
        <v>1.7</v>
      </c>
    </row>
    <row r="69" spans="1:3" x14ac:dyDescent="0.35">
      <c r="A69" s="33">
        <v>68</v>
      </c>
      <c r="B69" s="33">
        <v>3</v>
      </c>
      <c r="C69" s="33">
        <v>1.7</v>
      </c>
    </row>
    <row r="70" spans="1:3" x14ac:dyDescent="0.35">
      <c r="A70" s="33">
        <v>69</v>
      </c>
      <c r="B70" s="33">
        <v>3</v>
      </c>
      <c r="C70" s="33">
        <v>4</v>
      </c>
    </row>
    <row r="71" spans="1:3" x14ac:dyDescent="0.35">
      <c r="A71" s="33">
        <v>70</v>
      </c>
      <c r="B71" s="33">
        <v>9</v>
      </c>
      <c r="C71" s="33">
        <v>2</v>
      </c>
    </row>
    <row r="72" spans="1:3" x14ac:dyDescent="0.35">
      <c r="A72" s="33">
        <v>71</v>
      </c>
      <c r="B72" s="33">
        <v>1</v>
      </c>
      <c r="C72" s="33">
        <v>2.5</v>
      </c>
    </row>
    <row r="73" spans="1:3" x14ac:dyDescent="0.35">
      <c r="A73" s="33">
        <v>72</v>
      </c>
      <c r="B73" s="33">
        <v>9</v>
      </c>
      <c r="C73" s="33">
        <v>3</v>
      </c>
    </row>
    <row r="74" spans="1:3" x14ac:dyDescent="0.35">
      <c r="A74" s="33">
        <v>73</v>
      </c>
      <c r="B74" s="33">
        <v>4</v>
      </c>
      <c r="C74" s="33">
        <v>2.7</v>
      </c>
    </row>
    <row r="75" spans="1:3" x14ac:dyDescent="0.35">
      <c r="A75" s="33">
        <v>74</v>
      </c>
      <c r="B75" s="33">
        <v>8</v>
      </c>
      <c r="C75" s="33">
        <v>1.7</v>
      </c>
    </row>
    <row r="76" spans="1:3" x14ac:dyDescent="0.35">
      <c r="A76" s="33">
        <v>75</v>
      </c>
      <c r="B76" s="33">
        <v>31</v>
      </c>
      <c r="C76" s="33">
        <v>0</v>
      </c>
    </row>
    <row r="77" spans="1:3" x14ac:dyDescent="0.35">
      <c r="A77" s="33">
        <v>76</v>
      </c>
      <c r="B77" s="33">
        <v>0</v>
      </c>
      <c r="C77" s="33">
        <v>3</v>
      </c>
    </row>
    <row r="78" spans="1:3" x14ac:dyDescent="0.35">
      <c r="A78" s="33">
        <v>77</v>
      </c>
      <c r="B78" s="33">
        <v>0</v>
      </c>
      <c r="C78" s="33">
        <v>3</v>
      </c>
    </row>
    <row r="79" spans="1:3" x14ac:dyDescent="0.35">
      <c r="A79" s="33">
        <v>78</v>
      </c>
      <c r="B79" s="33">
        <v>5</v>
      </c>
      <c r="C79" s="33">
        <v>2.7</v>
      </c>
    </row>
    <row r="80" spans="1:3" x14ac:dyDescent="0.35">
      <c r="B80"/>
    </row>
    <row r="81" spans="2:2" x14ac:dyDescent="0.35">
      <c r="B81"/>
    </row>
    <row r="82" spans="2:2" x14ac:dyDescent="0.35">
      <c r="B82"/>
    </row>
    <row r="83" spans="2:2" x14ac:dyDescent="0.35">
      <c r="B83"/>
    </row>
    <row r="84" spans="2:2" x14ac:dyDescent="0.35">
      <c r="B84"/>
    </row>
    <row r="85" spans="2:2" x14ac:dyDescent="0.35">
      <c r="B85"/>
    </row>
    <row r="86" spans="2:2" x14ac:dyDescent="0.35">
      <c r="B86"/>
    </row>
    <row r="87" spans="2:2" x14ac:dyDescent="0.35">
      <c r="B87"/>
    </row>
    <row r="88" spans="2:2" x14ac:dyDescent="0.35">
      <c r="B88"/>
    </row>
    <row r="89" spans="2:2" x14ac:dyDescent="0.35">
      <c r="B89"/>
    </row>
    <row r="90" spans="2:2" x14ac:dyDescent="0.35">
      <c r="B90"/>
    </row>
    <row r="91" spans="2:2" x14ac:dyDescent="0.35">
      <c r="B91"/>
    </row>
    <row r="92" spans="2:2" x14ac:dyDescent="0.35">
      <c r="B92"/>
    </row>
    <row r="93" spans="2:2" x14ac:dyDescent="0.35">
      <c r="B93"/>
    </row>
    <row r="94" spans="2:2" x14ac:dyDescent="0.35">
      <c r="B94"/>
    </row>
    <row r="95" spans="2:2" x14ac:dyDescent="0.35">
      <c r="B95"/>
    </row>
    <row r="96" spans="2:2" x14ac:dyDescent="0.35">
      <c r="B96"/>
    </row>
    <row r="97" spans="2:2" x14ac:dyDescent="0.35">
      <c r="B97"/>
    </row>
    <row r="98" spans="2:2" x14ac:dyDescent="0.35">
      <c r="B98"/>
    </row>
    <row r="99" spans="2:2" x14ac:dyDescent="0.35">
      <c r="B99"/>
    </row>
    <row r="100" spans="2:2" x14ac:dyDescent="0.35">
      <c r="B100"/>
    </row>
    <row r="101" spans="2:2" x14ac:dyDescent="0.35">
      <c r="B101"/>
    </row>
    <row r="102" spans="2:2" x14ac:dyDescent="0.35">
      <c r="B102"/>
    </row>
    <row r="103" spans="2:2" x14ac:dyDescent="0.35">
      <c r="B103"/>
    </row>
    <row r="104" spans="2:2" x14ac:dyDescent="0.35">
      <c r="B104"/>
    </row>
    <row r="105" spans="2:2" x14ac:dyDescent="0.35">
      <c r="B105"/>
    </row>
    <row r="106" spans="2:2" x14ac:dyDescent="0.35">
      <c r="B106"/>
    </row>
    <row r="107" spans="2:2" x14ac:dyDescent="0.35">
      <c r="B107"/>
    </row>
    <row r="108" spans="2:2" x14ac:dyDescent="0.35">
      <c r="B108"/>
    </row>
    <row r="109" spans="2:2" x14ac:dyDescent="0.35">
      <c r="B109"/>
    </row>
    <row r="110" spans="2:2" x14ac:dyDescent="0.35">
      <c r="B110"/>
    </row>
    <row r="111" spans="2:2" x14ac:dyDescent="0.35">
      <c r="B111"/>
    </row>
    <row r="112" spans="2:2" x14ac:dyDescent="0.35">
      <c r="B112"/>
    </row>
    <row r="113" spans="2:2" x14ac:dyDescent="0.35">
      <c r="B113"/>
    </row>
    <row r="114" spans="2:2" x14ac:dyDescent="0.35">
      <c r="B114"/>
    </row>
    <row r="115" spans="2:2" x14ac:dyDescent="0.35">
      <c r="B115"/>
    </row>
    <row r="116" spans="2:2" x14ac:dyDescent="0.35">
      <c r="B116"/>
    </row>
    <row r="117" spans="2:2" x14ac:dyDescent="0.35">
      <c r="B117"/>
    </row>
    <row r="118" spans="2:2" x14ac:dyDescent="0.35">
      <c r="B118"/>
    </row>
    <row r="119" spans="2:2" x14ac:dyDescent="0.35">
      <c r="B119"/>
    </row>
    <row r="120" spans="2:2" x14ac:dyDescent="0.35">
      <c r="B120"/>
    </row>
    <row r="121" spans="2:2" x14ac:dyDescent="0.35">
      <c r="B121"/>
    </row>
    <row r="122" spans="2:2" x14ac:dyDescent="0.35">
      <c r="B122"/>
    </row>
    <row r="123" spans="2:2" x14ac:dyDescent="0.35">
      <c r="B123"/>
    </row>
    <row r="124" spans="2:2" x14ac:dyDescent="0.35">
      <c r="B124"/>
    </row>
    <row r="125" spans="2:2" x14ac:dyDescent="0.35">
      <c r="B125"/>
    </row>
    <row r="126" spans="2:2" x14ac:dyDescent="0.35">
      <c r="B126"/>
    </row>
    <row r="127" spans="2:2" x14ac:dyDescent="0.35">
      <c r="B127"/>
    </row>
    <row r="128" spans="2:2" x14ac:dyDescent="0.35">
      <c r="B128"/>
    </row>
    <row r="129" spans="2:2" x14ac:dyDescent="0.35">
      <c r="B129"/>
    </row>
    <row r="130" spans="2:2" x14ac:dyDescent="0.35">
      <c r="B130"/>
    </row>
    <row r="131" spans="2:2" x14ac:dyDescent="0.35">
      <c r="B131"/>
    </row>
    <row r="132" spans="2:2" x14ac:dyDescent="0.35">
      <c r="B132"/>
    </row>
    <row r="133" spans="2:2" x14ac:dyDescent="0.35">
      <c r="B133"/>
    </row>
    <row r="134" spans="2:2" x14ac:dyDescent="0.35">
      <c r="B134"/>
    </row>
    <row r="135" spans="2:2" x14ac:dyDescent="0.35">
      <c r="B135"/>
    </row>
    <row r="136" spans="2:2" x14ac:dyDescent="0.35">
      <c r="B136"/>
    </row>
    <row r="137" spans="2:2" x14ac:dyDescent="0.35">
      <c r="B137"/>
    </row>
    <row r="138" spans="2:2" x14ac:dyDescent="0.35">
      <c r="B138"/>
    </row>
    <row r="139" spans="2:2" x14ac:dyDescent="0.35">
      <c r="B139"/>
    </row>
    <row r="140" spans="2:2" x14ac:dyDescent="0.35">
      <c r="B140"/>
    </row>
    <row r="141" spans="2:2" x14ac:dyDescent="0.35">
      <c r="B141"/>
    </row>
    <row r="142" spans="2:2" x14ac:dyDescent="0.35">
      <c r="B142"/>
    </row>
    <row r="143" spans="2:2" x14ac:dyDescent="0.35">
      <c r="B143"/>
    </row>
    <row r="144" spans="2:2" x14ac:dyDescent="0.35">
      <c r="B144"/>
    </row>
    <row r="145" spans="2:2" x14ac:dyDescent="0.35">
      <c r="B145"/>
    </row>
    <row r="146" spans="2:2" x14ac:dyDescent="0.35">
      <c r="B146"/>
    </row>
    <row r="147" spans="2:2" x14ac:dyDescent="0.35">
      <c r="B147"/>
    </row>
    <row r="148" spans="2:2" x14ac:dyDescent="0.35">
      <c r="B148"/>
    </row>
    <row r="149" spans="2:2" x14ac:dyDescent="0.35">
      <c r="B149"/>
    </row>
    <row r="150" spans="2:2" x14ac:dyDescent="0.35">
      <c r="B150"/>
    </row>
    <row r="151" spans="2:2" x14ac:dyDescent="0.35">
      <c r="B151"/>
    </row>
    <row r="152" spans="2:2" x14ac:dyDescent="0.35">
      <c r="B152"/>
    </row>
    <row r="153" spans="2:2" x14ac:dyDescent="0.35">
      <c r="B153"/>
    </row>
    <row r="154" spans="2:2" x14ac:dyDescent="0.35">
      <c r="B154"/>
    </row>
    <row r="155" spans="2:2" x14ac:dyDescent="0.35">
      <c r="B155"/>
    </row>
    <row r="156" spans="2:2" x14ac:dyDescent="0.35">
      <c r="B156"/>
    </row>
    <row r="157" spans="2:2" x14ac:dyDescent="0.35">
      <c r="B157"/>
    </row>
    <row r="158" spans="2:2" x14ac:dyDescent="0.35">
      <c r="B158"/>
    </row>
    <row r="159" spans="2:2" x14ac:dyDescent="0.35">
      <c r="B159"/>
    </row>
    <row r="160" spans="2:2" x14ac:dyDescent="0.35">
      <c r="B160"/>
    </row>
    <row r="161" spans="2:2" x14ac:dyDescent="0.35">
      <c r="B161"/>
    </row>
    <row r="162" spans="2:2" x14ac:dyDescent="0.35">
      <c r="B162"/>
    </row>
    <row r="163" spans="2:2" x14ac:dyDescent="0.35">
      <c r="B163"/>
    </row>
    <row r="164" spans="2:2" x14ac:dyDescent="0.35">
      <c r="B164"/>
    </row>
    <row r="165" spans="2:2" x14ac:dyDescent="0.35">
      <c r="B165"/>
    </row>
    <row r="166" spans="2:2" x14ac:dyDescent="0.35">
      <c r="B166"/>
    </row>
    <row r="167" spans="2:2" x14ac:dyDescent="0.35">
      <c r="B167"/>
    </row>
    <row r="168" spans="2:2" x14ac:dyDescent="0.35">
      <c r="B168"/>
    </row>
    <row r="169" spans="2:2" x14ac:dyDescent="0.35">
      <c r="B169"/>
    </row>
    <row r="170" spans="2:2" x14ac:dyDescent="0.35">
      <c r="B170"/>
    </row>
    <row r="171" spans="2:2" x14ac:dyDescent="0.35">
      <c r="B171"/>
    </row>
    <row r="172" spans="2:2" x14ac:dyDescent="0.35">
      <c r="B172"/>
    </row>
    <row r="173" spans="2:2" x14ac:dyDescent="0.35">
      <c r="B173"/>
    </row>
    <row r="174" spans="2:2" x14ac:dyDescent="0.35">
      <c r="B174"/>
    </row>
    <row r="175" spans="2:2" x14ac:dyDescent="0.35">
      <c r="B175"/>
    </row>
    <row r="176" spans="2:2" x14ac:dyDescent="0.35">
      <c r="B176"/>
    </row>
    <row r="177" spans="2:2" x14ac:dyDescent="0.35">
      <c r="B177"/>
    </row>
    <row r="178" spans="2:2" x14ac:dyDescent="0.35">
      <c r="B178"/>
    </row>
    <row r="179" spans="2:2" x14ac:dyDescent="0.35">
      <c r="B179"/>
    </row>
    <row r="180" spans="2:2" x14ac:dyDescent="0.35">
      <c r="B180"/>
    </row>
    <row r="181" spans="2:2" x14ac:dyDescent="0.35">
      <c r="B181"/>
    </row>
    <row r="182" spans="2:2" x14ac:dyDescent="0.35">
      <c r="B182"/>
    </row>
    <row r="183" spans="2:2" x14ac:dyDescent="0.35">
      <c r="B183"/>
    </row>
    <row r="184" spans="2:2" x14ac:dyDescent="0.35">
      <c r="B184"/>
    </row>
    <row r="185" spans="2:2" x14ac:dyDescent="0.35">
      <c r="B185"/>
    </row>
    <row r="186" spans="2:2" x14ac:dyDescent="0.35">
      <c r="B186"/>
    </row>
    <row r="187" spans="2:2" x14ac:dyDescent="0.35">
      <c r="B187"/>
    </row>
    <row r="188" spans="2:2" x14ac:dyDescent="0.35">
      <c r="B188"/>
    </row>
    <row r="189" spans="2:2" x14ac:dyDescent="0.35">
      <c r="B189"/>
    </row>
    <row r="190" spans="2:2" x14ac:dyDescent="0.35">
      <c r="B190"/>
    </row>
    <row r="191" spans="2:2" x14ac:dyDescent="0.35">
      <c r="B191"/>
    </row>
    <row r="192" spans="2:2" x14ac:dyDescent="0.35">
      <c r="B192"/>
    </row>
    <row r="193" spans="2:2" x14ac:dyDescent="0.35">
      <c r="B193"/>
    </row>
    <row r="194" spans="2:2" x14ac:dyDescent="0.35">
      <c r="B194"/>
    </row>
    <row r="195" spans="2:2" x14ac:dyDescent="0.35">
      <c r="B195"/>
    </row>
    <row r="196" spans="2:2" x14ac:dyDescent="0.35">
      <c r="B196"/>
    </row>
    <row r="197" spans="2:2" x14ac:dyDescent="0.35">
      <c r="B197"/>
    </row>
    <row r="198" spans="2:2" x14ac:dyDescent="0.35">
      <c r="B198"/>
    </row>
    <row r="199" spans="2:2" x14ac:dyDescent="0.35">
      <c r="B199"/>
    </row>
    <row r="200" spans="2:2" x14ac:dyDescent="0.35">
      <c r="B200"/>
    </row>
    <row r="201" spans="2:2" x14ac:dyDescent="0.35">
      <c r="B201"/>
    </row>
    <row r="202" spans="2:2" x14ac:dyDescent="0.35">
      <c r="B202"/>
    </row>
    <row r="203" spans="2:2" x14ac:dyDescent="0.35">
      <c r="B203"/>
    </row>
    <row r="204" spans="2:2" x14ac:dyDescent="0.35">
      <c r="B204"/>
    </row>
    <row r="205" spans="2:2" x14ac:dyDescent="0.35">
      <c r="B205"/>
    </row>
    <row r="206" spans="2:2" x14ac:dyDescent="0.35">
      <c r="B206"/>
    </row>
    <row r="207" spans="2:2" x14ac:dyDescent="0.35">
      <c r="B207"/>
    </row>
    <row r="208" spans="2:2" x14ac:dyDescent="0.35">
      <c r="B208"/>
    </row>
    <row r="209" spans="2:2" x14ac:dyDescent="0.35">
      <c r="B209"/>
    </row>
    <row r="210" spans="2:2" x14ac:dyDescent="0.35">
      <c r="B210"/>
    </row>
    <row r="211" spans="2:2" x14ac:dyDescent="0.35">
      <c r="B211"/>
    </row>
    <row r="212" spans="2:2" x14ac:dyDescent="0.35">
      <c r="B212"/>
    </row>
    <row r="213" spans="2:2" x14ac:dyDescent="0.35">
      <c r="B213"/>
    </row>
    <row r="214" spans="2:2" x14ac:dyDescent="0.35">
      <c r="B214"/>
    </row>
    <row r="215" spans="2:2" x14ac:dyDescent="0.35">
      <c r="B215"/>
    </row>
    <row r="216" spans="2:2" x14ac:dyDescent="0.35">
      <c r="B216"/>
    </row>
    <row r="217" spans="2:2" x14ac:dyDescent="0.35">
      <c r="B217"/>
    </row>
    <row r="218" spans="2:2" x14ac:dyDescent="0.35">
      <c r="B218"/>
    </row>
    <row r="219" spans="2:2" x14ac:dyDescent="0.35">
      <c r="B219"/>
    </row>
    <row r="220" spans="2:2" x14ac:dyDescent="0.35">
      <c r="B220"/>
    </row>
    <row r="221" spans="2:2" x14ac:dyDescent="0.35">
      <c r="B221"/>
    </row>
    <row r="222" spans="2:2" x14ac:dyDescent="0.35">
      <c r="B222"/>
    </row>
    <row r="223" spans="2:2" x14ac:dyDescent="0.35">
      <c r="B223"/>
    </row>
    <row r="224" spans="2:2" x14ac:dyDescent="0.35">
      <c r="B224"/>
    </row>
    <row r="225" spans="2:2" x14ac:dyDescent="0.35">
      <c r="B225"/>
    </row>
    <row r="226" spans="2:2" x14ac:dyDescent="0.35">
      <c r="B226"/>
    </row>
    <row r="227" spans="2:2" x14ac:dyDescent="0.35">
      <c r="B227"/>
    </row>
    <row r="228" spans="2:2" x14ac:dyDescent="0.35">
      <c r="B228"/>
    </row>
    <row r="229" spans="2:2" x14ac:dyDescent="0.35">
      <c r="B229"/>
    </row>
    <row r="230" spans="2:2" x14ac:dyDescent="0.35">
      <c r="B230"/>
    </row>
    <row r="231" spans="2:2" x14ac:dyDescent="0.35">
      <c r="B231"/>
    </row>
    <row r="232" spans="2:2" x14ac:dyDescent="0.35">
      <c r="B232"/>
    </row>
    <row r="233" spans="2:2" x14ac:dyDescent="0.35">
      <c r="B233"/>
    </row>
    <row r="234" spans="2:2" x14ac:dyDescent="0.35">
      <c r="B234"/>
    </row>
    <row r="235" spans="2:2" x14ac:dyDescent="0.35">
      <c r="B235"/>
    </row>
    <row r="236" spans="2:2" x14ac:dyDescent="0.35">
      <c r="B236"/>
    </row>
    <row r="237" spans="2:2" x14ac:dyDescent="0.35">
      <c r="B237"/>
    </row>
    <row r="238" spans="2:2" x14ac:dyDescent="0.35">
      <c r="B238"/>
    </row>
    <row r="239" spans="2:2" x14ac:dyDescent="0.35">
      <c r="B239"/>
    </row>
    <row r="240" spans="2:2" x14ac:dyDescent="0.35">
      <c r="B240"/>
    </row>
    <row r="241" spans="2:2" x14ac:dyDescent="0.35">
      <c r="B241"/>
    </row>
    <row r="242" spans="2:2" x14ac:dyDescent="0.35">
      <c r="B242"/>
    </row>
    <row r="243" spans="2:2" x14ac:dyDescent="0.35">
      <c r="B243"/>
    </row>
    <row r="244" spans="2:2" x14ac:dyDescent="0.35">
      <c r="B244"/>
    </row>
    <row r="245" spans="2:2" x14ac:dyDescent="0.35">
      <c r="B245"/>
    </row>
    <row r="246" spans="2:2" x14ac:dyDescent="0.35">
      <c r="B246"/>
    </row>
    <row r="247" spans="2:2" x14ac:dyDescent="0.35">
      <c r="B247"/>
    </row>
    <row r="248" spans="2:2" x14ac:dyDescent="0.35">
      <c r="B248"/>
    </row>
    <row r="249" spans="2:2" x14ac:dyDescent="0.35">
      <c r="B249"/>
    </row>
    <row r="250" spans="2:2" x14ac:dyDescent="0.35">
      <c r="B250"/>
    </row>
    <row r="251" spans="2:2" x14ac:dyDescent="0.35">
      <c r="B251"/>
    </row>
    <row r="252" spans="2:2" x14ac:dyDescent="0.35">
      <c r="B252"/>
    </row>
    <row r="253" spans="2:2" x14ac:dyDescent="0.35">
      <c r="B253"/>
    </row>
    <row r="254" spans="2:2" x14ac:dyDescent="0.35">
      <c r="B254"/>
    </row>
    <row r="255" spans="2:2" x14ac:dyDescent="0.35">
      <c r="B255"/>
    </row>
    <row r="256" spans="2:2" x14ac:dyDescent="0.35">
      <c r="B256"/>
    </row>
    <row r="257" spans="2:2" x14ac:dyDescent="0.35">
      <c r="B257"/>
    </row>
    <row r="258" spans="2:2" x14ac:dyDescent="0.35">
      <c r="B258"/>
    </row>
    <row r="259" spans="2:2" x14ac:dyDescent="0.35">
      <c r="B259"/>
    </row>
    <row r="260" spans="2:2" x14ac:dyDescent="0.35">
      <c r="B260"/>
    </row>
    <row r="261" spans="2:2" x14ac:dyDescent="0.35">
      <c r="B261"/>
    </row>
    <row r="262" spans="2:2" x14ac:dyDescent="0.35">
      <c r="B262"/>
    </row>
    <row r="263" spans="2:2" x14ac:dyDescent="0.35">
      <c r="B263"/>
    </row>
    <row r="264" spans="2:2" x14ac:dyDescent="0.35">
      <c r="B264"/>
    </row>
    <row r="265" spans="2:2" x14ac:dyDescent="0.35">
      <c r="B265"/>
    </row>
    <row r="266" spans="2:2" x14ac:dyDescent="0.35">
      <c r="B266"/>
    </row>
    <row r="267" spans="2:2" x14ac:dyDescent="0.35">
      <c r="B267"/>
    </row>
    <row r="268" spans="2:2" x14ac:dyDescent="0.35">
      <c r="B268"/>
    </row>
    <row r="269" spans="2:2" x14ac:dyDescent="0.35">
      <c r="B269"/>
    </row>
    <row r="270" spans="2:2" x14ac:dyDescent="0.35">
      <c r="B270"/>
    </row>
    <row r="271" spans="2:2" x14ac:dyDescent="0.35">
      <c r="B271"/>
    </row>
    <row r="272" spans="2:2" x14ac:dyDescent="0.35">
      <c r="B272"/>
    </row>
    <row r="273" spans="2:2" x14ac:dyDescent="0.35">
      <c r="B273"/>
    </row>
    <row r="274" spans="2:2" x14ac:dyDescent="0.35">
      <c r="B274"/>
    </row>
    <row r="275" spans="2:2" x14ac:dyDescent="0.35">
      <c r="B275"/>
    </row>
    <row r="276" spans="2:2" x14ac:dyDescent="0.35">
      <c r="B276"/>
    </row>
    <row r="277" spans="2:2" x14ac:dyDescent="0.35">
      <c r="B277"/>
    </row>
    <row r="278" spans="2:2" x14ac:dyDescent="0.35">
      <c r="B278"/>
    </row>
    <row r="279" spans="2:2" x14ac:dyDescent="0.35">
      <c r="B27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9"/>
  <sheetViews>
    <sheetView workbookViewId="0">
      <selection activeCell="G3" sqref="G3"/>
    </sheetView>
  </sheetViews>
  <sheetFormatPr defaultRowHeight="15.5" x14ac:dyDescent="0.35"/>
  <cols>
    <col min="1" max="2" width="17.81640625" style="39" customWidth="1"/>
    <col min="3" max="3" width="17.81640625" style="41" customWidth="1"/>
    <col min="4" max="5" width="12.453125" style="39" customWidth="1"/>
    <col min="6" max="6" width="9.1796875" style="41"/>
    <col min="13" max="13" width="9.1796875" style="38"/>
    <col min="14" max="14" width="9.1796875" style="33"/>
  </cols>
  <sheetData>
    <row r="1" spans="1:5" x14ac:dyDescent="0.35">
      <c r="A1" s="39" t="s">
        <v>13</v>
      </c>
      <c r="B1" s="39" t="s">
        <v>32</v>
      </c>
      <c r="C1" s="40" t="s">
        <v>33</v>
      </c>
    </row>
    <row r="2" spans="1:5" x14ac:dyDescent="0.35">
      <c r="A2" s="39">
        <v>1</v>
      </c>
      <c r="B2" s="39">
        <v>0</v>
      </c>
      <c r="C2" s="39">
        <v>2.7</v>
      </c>
    </row>
    <row r="3" spans="1:5" x14ac:dyDescent="0.35">
      <c r="A3" s="39">
        <v>2</v>
      </c>
      <c r="B3" s="39">
        <v>28</v>
      </c>
      <c r="C3" s="39">
        <v>2</v>
      </c>
    </row>
    <row r="4" spans="1:5" x14ac:dyDescent="0.35">
      <c r="A4" s="39">
        <v>3</v>
      </c>
      <c r="B4" s="39">
        <v>32</v>
      </c>
      <c r="C4" s="39">
        <v>1</v>
      </c>
    </row>
    <row r="5" spans="1:5" x14ac:dyDescent="0.35">
      <c r="A5" s="39">
        <v>4</v>
      </c>
      <c r="B5" s="39">
        <v>7</v>
      </c>
      <c r="C5" s="39">
        <v>1</v>
      </c>
      <c r="D5" s="87" t="s">
        <v>34</v>
      </c>
      <c r="E5" s="42">
        <f>PEARSON(B2:B79,C2:C79)</f>
        <v>-0.4839925975940228</v>
      </c>
    </row>
    <row r="6" spans="1:5" ht="18.5" x14ac:dyDescent="0.35">
      <c r="A6" s="39">
        <v>5</v>
      </c>
      <c r="B6" s="39">
        <v>11</v>
      </c>
      <c r="C6" s="39">
        <v>4</v>
      </c>
      <c r="D6" s="87" t="s">
        <v>67</v>
      </c>
      <c r="E6" s="43">
        <f>E5*E5</f>
        <v>0.23424883452580969</v>
      </c>
    </row>
    <row r="7" spans="1:5" x14ac:dyDescent="0.35">
      <c r="A7" s="39">
        <v>6</v>
      </c>
      <c r="B7" s="39">
        <v>20</v>
      </c>
      <c r="C7" s="39">
        <v>1.7</v>
      </c>
    </row>
    <row r="8" spans="1:5" x14ac:dyDescent="0.35">
      <c r="A8" s="39">
        <v>7</v>
      </c>
      <c r="B8" s="39">
        <v>2</v>
      </c>
      <c r="C8" s="39">
        <v>2</v>
      </c>
    </row>
    <row r="9" spans="1:5" x14ac:dyDescent="0.35">
      <c r="A9" s="39">
        <v>8</v>
      </c>
      <c r="B9" s="39">
        <v>6</v>
      </c>
      <c r="C9" s="39">
        <v>2</v>
      </c>
    </row>
    <row r="10" spans="1:5" x14ac:dyDescent="0.35">
      <c r="A10" s="39">
        <v>9</v>
      </c>
      <c r="B10" s="39">
        <v>0</v>
      </c>
      <c r="C10" s="39">
        <v>3</v>
      </c>
    </row>
    <row r="11" spans="1:5" x14ac:dyDescent="0.35">
      <c r="A11" s="39">
        <v>10</v>
      </c>
      <c r="B11" s="39">
        <v>0</v>
      </c>
      <c r="C11" s="39">
        <v>1.7</v>
      </c>
    </row>
    <row r="12" spans="1:5" x14ac:dyDescent="0.35">
      <c r="A12" s="39">
        <v>11</v>
      </c>
      <c r="B12" s="39">
        <v>7</v>
      </c>
      <c r="C12" s="39">
        <v>2.5</v>
      </c>
    </row>
    <row r="13" spans="1:5" x14ac:dyDescent="0.35">
      <c r="A13" s="39">
        <v>12</v>
      </c>
      <c r="B13" s="39">
        <v>37</v>
      </c>
      <c r="C13" s="39">
        <v>2</v>
      </c>
    </row>
    <row r="14" spans="1:5" x14ac:dyDescent="0.35">
      <c r="A14" s="39">
        <v>13</v>
      </c>
      <c r="B14" s="39">
        <v>16</v>
      </c>
      <c r="C14" s="39">
        <v>1.5</v>
      </c>
    </row>
    <row r="15" spans="1:5" x14ac:dyDescent="0.35">
      <c r="A15" s="39">
        <v>14</v>
      </c>
      <c r="B15" s="39">
        <v>16</v>
      </c>
      <c r="C15" s="39">
        <v>4</v>
      </c>
    </row>
    <row r="16" spans="1:5" x14ac:dyDescent="0.35">
      <c r="A16" s="39">
        <v>15</v>
      </c>
      <c r="B16" s="39">
        <v>23</v>
      </c>
      <c r="C16" s="39">
        <v>2</v>
      </c>
    </row>
    <row r="17" spans="1:3" x14ac:dyDescent="0.35">
      <c r="A17" s="39">
        <v>16</v>
      </c>
      <c r="B17" s="39">
        <v>39</v>
      </c>
      <c r="C17" s="39">
        <v>2</v>
      </c>
    </row>
    <row r="18" spans="1:3" x14ac:dyDescent="0.35">
      <c r="A18" s="39">
        <v>17</v>
      </c>
      <c r="B18" s="39">
        <v>0</v>
      </c>
      <c r="C18" s="39">
        <v>4.5</v>
      </c>
    </row>
    <row r="19" spans="1:3" x14ac:dyDescent="0.35">
      <c r="A19" s="39">
        <v>18</v>
      </c>
      <c r="B19" s="39">
        <v>8</v>
      </c>
      <c r="C19" s="39">
        <v>3</v>
      </c>
    </row>
    <row r="20" spans="1:3" x14ac:dyDescent="0.35">
      <c r="A20" s="39">
        <v>19</v>
      </c>
      <c r="B20" s="39">
        <v>7</v>
      </c>
      <c r="C20" s="39">
        <v>2.7</v>
      </c>
    </row>
    <row r="21" spans="1:3" x14ac:dyDescent="0.35">
      <c r="A21" s="39">
        <v>20</v>
      </c>
      <c r="B21" s="39">
        <v>3</v>
      </c>
      <c r="C21" s="39">
        <v>2.7</v>
      </c>
    </row>
    <row r="22" spans="1:3" x14ac:dyDescent="0.35">
      <c r="A22" s="39">
        <v>21</v>
      </c>
      <c r="B22" s="39">
        <v>4</v>
      </c>
      <c r="C22" s="39">
        <v>2</v>
      </c>
    </row>
    <row r="23" spans="1:3" x14ac:dyDescent="0.35">
      <c r="A23" s="39">
        <v>22</v>
      </c>
      <c r="B23" s="39">
        <v>21</v>
      </c>
      <c r="C23" s="39">
        <v>1.5</v>
      </c>
    </row>
    <row r="24" spans="1:3" x14ac:dyDescent="0.35">
      <c r="A24" s="39">
        <v>23</v>
      </c>
      <c r="B24" s="39">
        <v>5</v>
      </c>
      <c r="C24" s="39">
        <v>2.7</v>
      </c>
    </row>
    <row r="25" spans="1:3" x14ac:dyDescent="0.35">
      <c r="A25" s="39">
        <v>24</v>
      </c>
      <c r="B25" s="39">
        <v>1</v>
      </c>
      <c r="C25" s="39">
        <v>4.5</v>
      </c>
    </row>
    <row r="26" spans="1:3" x14ac:dyDescent="0.35">
      <c r="A26" s="39">
        <v>25</v>
      </c>
      <c r="B26" s="39">
        <v>2</v>
      </c>
      <c r="C26" s="39">
        <v>3</v>
      </c>
    </row>
    <row r="27" spans="1:3" x14ac:dyDescent="0.35">
      <c r="A27" s="39">
        <v>26</v>
      </c>
      <c r="B27" s="39">
        <v>10</v>
      </c>
      <c r="C27" s="39">
        <v>2</v>
      </c>
    </row>
    <row r="28" spans="1:3" x14ac:dyDescent="0.35">
      <c r="A28" s="39">
        <v>27</v>
      </c>
      <c r="B28" s="39">
        <v>2</v>
      </c>
      <c r="C28" s="39">
        <v>3</v>
      </c>
    </row>
    <row r="29" spans="1:3" x14ac:dyDescent="0.35">
      <c r="A29" s="39">
        <v>28</v>
      </c>
      <c r="B29" s="39">
        <v>2</v>
      </c>
      <c r="C29" s="39">
        <v>3.5</v>
      </c>
    </row>
    <row r="30" spans="1:3" x14ac:dyDescent="0.35">
      <c r="A30" s="39">
        <v>29</v>
      </c>
      <c r="B30" s="39">
        <v>0</v>
      </c>
      <c r="C30" s="39">
        <v>2.5</v>
      </c>
    </row>
    <row r="31" spans="1:3" x14ac:dyDescent="0.35">
      <c r="A31" s="39">
        <v>30</v>
      </c>
      <c r="B31" s="39">
        <v>35</v>
      </c>
      <c r="C31" s="39">
        <v>0</v>
      </c>
    </row>
    <row r="32" spans="1:3" x14ac:dyDescent="0.35">
      <c r="A32" s="39">
        <v>31</v>
      </c>
      <c r="B32" s="39">
        <v>8</v>
      </c>
      <c r="C32" s="39">
        <v>3</v>
      </c>
    </row>
    <row r="33" spans="1:3" x14ac:dyDescent="0.35">
      <c r="A33" s="39">
        <v>32</v>
      </c>
      <c r="B33" s="39">
        <v>0</v>
      </c>
      <c r="C33" s="39">
        <v>3.5</v>
      </c>
    </row>
    <row r="34" spans="1:3" x14ac:dyDescent="0.35">
      <c r="A34" s="39">
        <v>33</v>
      </c>
      <c r="B34" s="39">
        <v>5</v>
      </c>
      <c r="C34" s="39">
        <v>1</v>
      </c>
    </row>
    <row r="35" spans="1:3" x14ac:dyDescent="0.35">
      <c r="A35" s="39">
        <v>34</v>
      </c>
      <c r="B35" s="39">
        <v>25</v>
      </c>
      <c r="C35" s="39">
        <v>1</v>
      </c>
    </row>
    <row r="36" spans="1:3" x14ac:dyDescent="0.35">
      <c r="A36" s="39">
        <v>35</v>
      </c>
      <c r="B36" s="39">
        <v>3</v>
      </c>
      <c r="C36" s="39">
        <v>2.7</v>
      </c>
    </row>
    <row r="37" spans="1:3" x14ac:dyDescent="0.35">
      <c r="A37" s="39">
        <v>36</v>
      </c>
      <c r="B37" s="39">
        <v>4</v>
      </c>
      <c r="C37" s="39">
        <v>2.7</v>
      </c>
    </row>
    <row r="38" spans="1:3" x14ac:dyDescent="0.35">
      <c r="A38" s="39">
        <v>37</v>
      </c>
      <c r="B38" s="39">
        <v>8</v>
      </c>
      <c r="C38" s="39">
        <v>2</v>
      </c>
    </row>
    <row r="39" spans="1:3" x14ac:dyDescent="0.35">
      <c r="A39" s="39">
        <v>38</v>
      </c>
      <c r="B39" s="39">
        <v>12</v>
      </c>
      <c r="C39" s="39">
        <v>1.7</v>
      </c>
    </row>
    <row r="40" spans="1:3" x14ac:dyDescent="0.35">
      <c r="A40" s="39">
        <v>39</v>
      </c>
      <c r="B40" s="39">
        <v>11</v>
      </c>
      <c r="C40" s="39">
        <v>1.5</v>
      </c>
    </row>
    <row r="41" spans="1:3" x14ac:dyDescent="0.35">
      <c r="A41" s="39">
        <v>40</v>
      </c>
      <c r="B41" s="39">
        <v>17</v>
      </c>
      <c r="C41" s="39">
        <v>1</v>
      </c>
    </row>
    <row r="42" spans="1:3" x14ac:dyDescent="0.35">
      <c r="A42" s="39">
        <v>41</v>
      </c>
      <c r="B42" s="39">
        <v>4</v>
      </c>
      <c r="C42" s="39">
        <v>2.7</v>
      </c>
    </row>
    <row r="43" spans="1:3" x14ac:dyDescent="0.35">
      <c r="A43" s="39">
        <v>42</v>
      </c>
      <c r="B43" s="39">
        <v>12</v>
      </c>
      <c r="C43" s="39">
        <v>1.7</v>
      </c>
    </row>
    <row r="44" spans="1:3" x14ac:dyDescent="0.35">
      <c r="A44" s="39">
        <v>43</v>
      </c>
      <c r="B44" s="39">
        <v>24</v>
      </c>
      <c r="C44" s="39">
        <v>2.5</v>
      </c>
    </row>
    <row r="45" spans="1:3" x14ac:dyDescent="0.35">
      <c r="A45" s="39">
        <v>44</v>
      </c>
      <c r="B45" s="39">
        <v>16</v>
      </c>
      <c r="C45" s="39">
        <v>1</v>
      </c>
    </row>
    <row r="46" spans="1:3" x14ac:dyDescent="0.35">
      <c r="A46" s="39">
        <v>45</v>
      </c>
      <c r="B46" s="39">
        <v>8</v>
      </c>
      <c r="C46" s="39">
        <v>4</v>
      </c>
    </row>
    <row r="47" spans="1:3" x14ac:dyDescent="0.35">
      <c r="A47" s="39">
        <v>46</v>
      </c>
      <c r="B47" s="39">
        <v>1</v>
      </c>
      <c r="C47" s="39">
        <v>2</v>
      </c>
    </row>
    <row r="48" spans="1:3" x14ac:dyDescent="0.35">
      <c r="A48" s="39">
        <v>47</v>
      </c>
      <c r="B48" s="39">
        <v>24</v>
      </c>
      <c r="C48" s="39">
        <v>1.7</v>
      </c>
    </row>
    <row r="49" spans="1:3" x14ac:dyDescent="0.35">
      <c r="A49" s="39">
        <v>48</v>
      </c>
      <c r="B49" s="39">
        <v>7</v>
      </c>
      <c r="C49" s="39">
        <v>2.5</v>
      </c>
    </row>
    <row r="50" spans="1:3" x14ac:dyDescent="0.35">
      <c r="A50" s="39">
        <v>49</v>
      </c>
      <c r="B50" s="39">
        <v>7</v>
      </c>
      <c r="C50" s="39">
        <v>3</v>
      </c>
    </row>
    <row r="51" spans="1:3" x14ac:dyDescent="0.35">
      <c r="A51" s="39">
        <v>50</v>
      </c>
      <c r="B51" s="39">
        <v>8</v>
      </c>
      <c r="C51" s="39">
        <v>2.7</v>
      </c>
    </row>
    <row r="52" spans="1:3" x14ac:dyDescent="0.35">
      <c r="A52" s="39">
        <v>51</v>
      </c>
      <c r="B52" s="39">
        <v>0</v>
      </c>
      <c r="C52" s="39">
        <v>2</v>
      </c>
    </row>
    <row r="53" spans="1:3" x14ac:dyDescent="0.35">
      <c r="A53" s="39">
        <v>52</v>
      </c>
      <c r="B53" s="39">
        <v>9</v>
      </c>
      <c r="C53" s="39">
        <v>1</v>
      </c>
    </row>
    <row r="54" spans="1:3" x14ac:dyDescent="0.35">
      <c r="A54" s="39">
        <v>53</v>
      </c>
      <c r="B54" s="39">
        <v>22</v>
      </c>
      <c r="C54" s="39">
        <v>2</v>
      </c>
    </row>
    <row r="55" spans="1:3" x14ac:dyDescent="0.35">
      <c r="A55" s="39">
        <v>54</v>
      </c>
      <c r="B55" s="39">
        <v>1</v>
      </c>
      <c r="C55" s="39">
        <v>3</v>
      </c>
    </row>
    <row r="56" spans="1:3" x14ac:dyDescent="0.35">
      <c r="A56" s="39">
        <v>55</v>
      </c>
      <c r="B56" s="39">
        <v>11</v>
      </c>
      <c r="C56" s="39">
        <v>1.7</v>
      </c>
    </row>
    <row r="57" spans="1:3" x14ac:dyDescent="0.35">
      <c r="A57" s="39">
        <v>56</v>
      </c>
      <c r="B57" s="39">
        <v>8</v>
      </c>
      <c r="C57" s="39">
        <v>2</v>
      </c>
    </row>
    <row r="58" spans="1:3" x14ac:dyDescent="0.35">
      <c r="A58" s="39">
        <v>57</v>
      </c>
      <c r="B58" s="39">
        <v>6</v>
      </c>
      <c r="C58" s="39">
        <v>1.7</v>
      </c>
    </row>
    <row r="59" spans="1:3" x14ac:dyDescent="0.35">
      <c r="A59" s="39">
        <v>58</v>
      </c>
      <c r="B59" s="39">
        <v>9</v>
      </c>
      <c r="C59" s="39">
        <v>1.5</v>
      </c>
    </row>
    <row r="60" spans="1:3" x14ac:dyDescent="0.35">
      <c r="A60" s="39">
        <v>59</v>
      </c>
      <c r="B60" s="39">
        <v>11</v>
      </c>
      <c r="C60" s="39">
        <v>0</v>
      </c>
    </row>
    <row r="61" spans="1:3" x14ac:dyDescent="0.35">
      <c r="A61" s="39">
        <v>60</v>
      </c>
      <c r="B61" s="39">
        <v>9</v>
      </c>
      <c r="C61" s="39">
        <v>3.7</v>
      </c>
    </row>
    <row r="62" spans="1:3" x14ac:dyDescent="0.35">
      <c r="A62" s="39">
        <v>61</v>
      </c>
      <c r="B62" s="39">
        <v>0</v>
      </c>
      <c r="C62" s="39">
        <v>4</v>
      </c>
    </row>
    <row r="63" spans="1:3" x14ac:dyDescent="0.35">
      <c r="A63" s="39">
        <v>62</v>
      </c>
      <c r="B63" s="39">
        <v>6</v>
      </c>
      <c r="C63" s="39">
        <v>3</v>
      </c>
    </row>
    <row r="64" spans="1:3" x14ac:dyDescent="0.35">
      <c r="A64" s="39">
        <v>63</v>
      </c>
      <c r="B64" s="39">
        <v>7</v>
      </c>
      <c r="C64" s="39">
        <v>1</v>
      </c>
    </row>
    <row r="65" spans="1:3" x14ac:dyDescent="0.35">
      <c r="A65" s="39">
        <v>64</v>
      </c>
      <c r="B65" s="39">
        <v>3</v>
      </c>
      <c r="C65" s="39">
        <v>3</v>
      </c>
    </row>
    <row r="66" spans="1:3" x14ac:dyDescent="0.35">
      <c r="A66" s="39">
        <v>65</v>
      </c>
      <c r="B66" s="39">
        <v>4</v>
      </c>
      <c r="C66" s="39">
        <v>2.7</v>
      </c>
    </row>
    <row r="67" spans="1:3" x14ac:dyDescent="0.35">
      <c r="A67" s="39">
        <v>66</v>
      </c>
      <c r="B67" s="39">
        <v>6</v>
      </c>
      <c r="C67" s="39">
        <v>2</v>
      </c>
    </row>
    <row r="68" spans="1:3" x14ac:dyDescent="0.35">
      <c r="A68" s="39">
        <v>67</v>
      </c>
      <c r="B68" s="39">
        <v>0</v>
      </c>
      <c r="C68" s="39">
        <v>1.7</v>
      </c>
    </row>
    <row r="69" spans="1:3" x14ac:dyDescent="0.35">
      <c r="A69" s="39">
        <v>68</v>
      </c>
      <c r="B69" s="39">
        <v>3</v>
      </c>
      <c r="C69" s="39">
        <v>1.7</v>
      </c>
    </row>
    <row r="70" spans="1:3" x14ac:dyDescent="0.35">
      <c r="A70" s="39">
        <v>69</v>
      </c>
      <c r="B70" s="39">
        <v>3</v>
      </c>
      <c r="C70" s="39">
        <v>4</v>
      </c>
    </row>
    <row r="71" spans="1:3" x14ac:dyDescent="0.35">
      <c r="A71" s="39">
        <v>70</v>
      </c>
      <c r="B71" s="39">
        <v>9</v>
      </c>
      <c r="C71" s="39">
        <v>2</v>
      </c>
    </row>
    <row r="72" spans="1:3" x14ac:dyDescent="0.35">
      <c r="A72" s="39">
        <v>71</v>
      </c>
      <c r="B72" s="39">
        <v>1</v>
      </c>
      <c r="C72" s="39">
        <v>2.5</v>
      </c>
    </row>
    <row r="73" spans="1:3" x14ac:dyDescent="0.35">
      <c r="A73" s="39">
        <v>72</v>
      </c>
      <c r="B73" s="39">
        <v>9</v>
      </c>
      <c r="C73" s="39">
        <v>3</v>
      </c>
    </row>
    <row r="74" spans="1:3" x14ac:dyDescent="0.35">
      <c r="A74" s="39">
        <v>73</v>
      </c>
      <c r="B74" s="39">
        <v>4</v>
      </c>
      <c r="C74" s="39">
        <v>2.7</v>
      </c>
    </row>
    <row r="75" spans="1:3" x14ac:dyDescent="0.35">
      <c r="A75" s="39">
        <v>74</v>
      </c>
      <c r="B75" s="39">
        <v>8</v>
      </c>
      <c r="C75" s="39">
        <v>1.7</v>
      </c>
    </row>
    <row r="76" spans="1:3" x14ac:dyDescent="0.35">
      <c r="A76" s="39">
        <v>75</v>
      </c>
      <c r="B76" s="39">
        <v>31</v>
      </c>
      <c r="C76" s="39">
        <v>0</v>
      </c>
    </row>
    <row r="77" spans="1:3" x14ac:dyDescent="0.35">
      <c r="A77" s="39">
        <v>76</v>
      </c>
      <c r="B77" s="39">
        <v>0</v>
      </c>
      <c r="C77" s="39">
        <v>3</v>
      </c>
    </row>
    <row r="78" spans="1:3" x14ac:dyDescent="0.35">
      <c r="A78" s="39">
        <v>77</v>
      </c>
      <c r="B78" s="39">
        <v>0</v>
      </c>
      <c r="C78" s="39">
        <v>3</v>
      </c>
    </row>
    <row r="79" spans="1:3" x14ac:dyDescent="0.35">
      <c r="A79" s="39">
        <v>78</v>
      </c>
      <c r="B79" s="39">
        <v>5</v>
      </c>
      <c r="C79" s="39">
        <v>2.7</v>
      </c>
    </row>
    <row r="80" spans="1:3" x14ac:dyDescent="0.35">
      <c r="B80" s="41"/>
    </row>
    <row r="81" spans="2:2" x14ac:dyDescent="0.35">
      <c r="B81" s="41"/>
    </row>
    <row r="82" spans="2:2" x14ac:dyDescent="0.35">
      <c r="B82" s="41"/>
    </row>
    <row r="83" spans="2:2" x14ac:dyDescent="0.35">
      <c r="B83" s="41"/>
    </row>
    <row r="84" spans="2:2" x14ac:dyDescent="0.35">
      <c r="B84" s="41"/>
    </row>
    <row r="85" spans="2:2" x14ac:dyDescent="0.35">
      <c r="B85" s="41"/>
    </row>
    <row r="86" spans="2:2" x14ac:dyDescent="0.35">
      <c r="B86" s="41"/>
    </row>
    <row r="87" spans="2:2" x14ac:dyDescent="0.35">
      <c r="B87" s="41"/>
    </row>
    <row r="88" spans="2:2" x14ac:dyDescent="0.35">
      <c r="B88" s="41"/>
    </row>
    <row r="89" spans="2:2" x14ac:dyDescent="0.35">
      <c r="B89" s="41"/>
    </row>
    <row r="90" spans="2:2" x14ac:dyDescent="0.35">
      <c r="B90" s="41"/>
    </row>
    <row r="91" spans="2:2" x14ac:dyDescent="0.35">
      <c r="B91" s="41"/>
    </row>
    <row r="92" spans="2:2" x14ac:dyDescent="0.35">
      <c r="B92" s="41"/>
    </row>
    <row r="93" spans="2:2" x14ac:dyDescent="0.35">
      <c r="B93" s="41"/>
    </row>
    <row r="94" spans="2:2" x14ac:dyDescent="0.35">
      <c r="B94" s="41"/>
    </row>
    <row r="95" spans="2:2" x14ac:dyDescent="0.35">
      <c r="B95" s="41"/>
    </row>
    <row r="96" spans="2:2" x14ac:dyDescent="0.35">
      <c r="B96" s="41"/>
    </row>
    <row r="97" spans="2:2" x14ac:dyDescent="0.35">
      <c r="B97" s="41"/>
    </row>
    <row r="98" spans="2:2" x14ac:dyDescent="0.35">
      <c r="B98" s="41"/>
    </row>
    <row r="99" spans="2:2" x14ac:dyDescent="0.35">
      <c r="B99" s="41"/>
    </row>
    <row r="100" spans="2:2" x14ac:dyDescent="0.35">
      <c r="B100" s="41"/>
    </row>
    <row r="101" spans="2:2" x14ac:dyDescent="0.35">
      <c r="B101" s="41"/>
    </row>
    <row r="102" spans="2:2" x14ac:dyDescent="0.35">
      <c r="B102" s="41"/>
    </row>
    <row r="103" spans="2:2" x14ac:dyDescent="0.35">
      <c r="B103" s="41"/>
    </row>
    <row r="104" spans="2:2" x14ac:dyDescent="0.35">
      <c r="B104" s="41"/>
    </row>
    <row r="105" spans="2:2" x14ac:dyDescent="0.35">
      <c r="B105" s="41"/>
    </row>
    <row r="106" spans="2:2" x14ac:dyDescent="0.35">
      <c r="B106" s="41"/>
    </row>
    <row r="107" spans="2:2" x14ac:dyDescent="0.35">
      <c r="B107" s="41"/>
    </row>
    <row r="108" spans="2:2" x14ac:dyDescent="0.35">
      <c r="B108" s="41"/>
    </row>
    <row r="109" spans="2:2" x14ac:dyDescent="0.35">
      <c r="B109" s="41"/>
    </row>
    <row r="110" spans="2:2" x14ac:dyDescent="0.35">
      <c r="B110" s="41"/>
    </row>
    <row r="111" spans="2:2" x14ac:dyDescent="0.35">
      <c r="B111" s="41"/>
    </row>
    <row r="112" spans="2:2" x14ac:dyDescent="0.35">
      <c r="B112" s="41"/>
    </row>
    <row r="113" spans="2:2" x14ac:dyDescent="0.35">
      <c r="B113" s="41"/>
    </row>
    <row r="114" spans="2:2" x14ac:dyDescent="0.35">
      <c r="B114" s="41"/>
    </row>
    <row r="115" spans="2:2" x14ac:dyDescent="0.35">
      <c r="B115" s="41"/>
    </row>
    <row r="116" spans="2:2" x14ac:dyDescent="0.35">
      <c r="B116" s="41"/>
    </row>
    <row r="117" spans="2:2" x14ac:dyDescent="0.35">
      <c r="B117" s="41"/>
    </row>
    <row r="118" spans="2:2" x14ac:dyDescent="0.35">
      <c r="B118" s="41"/>
    </row>
    <row r="119" spans="2:2" x14ac:dyDescent="0.35">
      <c r="B119" s="41"/>
    </row>
    <row r="120" spans="2:2" x14ac:dyDescent="0.35">
      <c r="B120" s="41"/>
    </row>
    <row r="121" spans="2:2" x14ac:dyDescent="0.35">
      <c r="B121" s="41"/>
    </row>
    <row r="122" spans="2:2" x14ac:dyDescent="0.35">
      <c r="B122" s="41"/>
    </row>
    <row r="123" spans="2:2" x14ac:dyDescent="0.35">
      <c r="B123" s="41"/>
    </row>
    <row r="124" spans="2:2" x14ac:dyDescent="0.35">
      <c r="B124" s="41"/>
    </row>
    <row r="125" spans="2:2" x14ac:dyDescent="0.35">
      <c r="B125" s="41"/>
    </row>
    <row r="126" spans="2:2" x14ac:dyDescent="0.35">
      <c r="B126" s="41"/>
    </row>
    <row r="127" spans="2:2" x14ac:dyDescent="0.35">
      <c r="B127" s="41"/>
    </row>
    <row r="128" spans="2:2" x14ac:dyDescent="0.35">
      <c r="B128" s="41"/>
    </row>
    <row r="129" spans="2:2" x14ac:dyDescent="0.35">
      <c r="B129" s="41"/>
    </row>
    <row r="130" spans="2:2" x14ac:dyDescent="0.35">
      <c r="B130" s="41"/>
    </row>
    <row r="131" spans="2:2" x14ac:dyDescent="0.35">
      <c r="B131" s="41"/>
    </row>
    <row r="132" spans="2:2" x14ac:dyDescent="0.35">
      <c r="B132" s="41"/>
    </row>
    <row r="133" spans="2:2" x14ac:dyDescent="0.35">
      <c r="B133" s="41"/>
    </row>
    <row r="134" spans="2:2" x14ac:dyDescent="0.35">
      <c r="B134" s="41"/>
    </row>
    <row r="135" spans="2:2" x14ac:dyDescent="0.35">
      <c r="B135" s="41"/>
    </row>
    <row r="136" spans="2:2" x14ac:dyDescent="0.35">
      <c r="B136" s="41"/>
    </row>
    <row r="137" spans="2:2" x14ac:dyDescent="0.35">
      <c r="B137" s="41"/>
    </row>
    <row r="138" spans="2:2" x14ac:dyDescent="0.35">
      <c r="B138" s="41"/>
    </row>
    <row r="139" spans="2:2" x14ac:dyDescent="0.35">
      <c r="B139" s="41"/>
    </row>
    <row r="140" spans="2:2" x14ac:dyDescent="0.35">
      <c r="B140" s="41"/>
    </row>
    <row r="141" spans="2:2" x14ac:dyDescent="0.35">
      <c r="B141" s="41"/>
    </row>
    <row r="142" spans="2:2" x14ac:dyDescent="0.35">
      <c r="B142" s="41"/>
    </row>
    <row r="143" spans="2:2" x14ac:dyDescent="0.35">
      <c r="B143" s="41"/>
    </row>
    <row r="144" spans="2:2" x14ac:dyDescent="0.35">
      <c r="B144" s="41"/>
    </row>
    <row r="145" spans="2:2" x14ac:dyDescent="0.35">
      <c r="B145" s="41"/>
    </row>
    <row r="146" spans="2:2" x14ac:dyDescent="0.35">
      <c r="B146" s="41"/>
    </row>
    <row r="147" spans="2:2" x14ac:dyDescent="0.35">
      <c r="B147" s="41"/>
    </row>
    <row r="148" spans="2:2" x14ac:dyDescent="0.35">
      <c r="B148" s="41"/>
    </row>
    <row r="149" spans="2:2" x14ac:dyDescent="0.35">
      <c r="B149" s="41"/>
    </row>
    <row r="150" spans="2:2" x14ac:dyDescent="0.35">
      <c r="B150" s="41"/>
    </row>
    <row r="151" spans="2:2" x14ac:dyDescent="0.35">
      <c r="B151" s="41"/>
    </row>
    <row r="152" spans="2:2" x14ac:dyDescent="0.35">
      <c r="B152" s="41"/>
    </row>
    <row r="153" spans="2:2" x14ac:dyDescent="0.35">
      <c r="B153" s="41"/>
    </row>
    <row r="154" spans="2:2" x14ac:dyDescent="0.35">
      <c r="B154" s="41"/>
    </row>
    <row r="155" spans="2:2" x14ac:dyDescent="0.35">
      <c r="B155" s="41"/>
    </row>
    <row r="156" spans="2:2" x14ac:dyDescent="0.35">
      <c r="B156" s="41"/>
    </row>
    <row r="157" spans="2:2" x14ac:dyDescent="0.35">
      <c r="B157" s="41"/>
    </row>
    <row r="158" spans="2:2" x14ac:dyDescent="0.35">
      <c r="B158" s="41"/>
    </row>
    <row r="159" spans="2:2" x14ac:dyDescent="0.35">
      <c r="B159" s="41"/>
    </row>
    <row r="160" spans="2:2" x14ac:dyDescent="0.35">
      <c r="B160" s="41"/>
    </row>
    <row r="161" spans="2:2" x14ac:dyDescent="0.35">
      <c r="B161" s="41"/>
    </row>
    <row r="162" spans="2:2" x14ac:dyDescent="0.35">
      <c r="B162" s="41"/>
    </row>
    <row r="163" spans="2:2" x14ac:dyDescent="0.35">
      <c r="B163" s="41"/>
    </row>
    <row r="164" spans="2:2" x14ac:dyDescent="0.35">
      <c r="B164" s="41"/>
    </row>
    <row r="165" spans="2:2" x14ac:dyDescent="0.35">
      <c r="B165" s="41"/>
    </row>
    <row r="166" spans="2:2" x14ac:dyDescent="0.35">
      <c r="B166" s="41"/>
    </row>
    <row r="167" spans="2:2" x14ac:dyDescent="0.35">
      <c r="B167" s="41"/>
    </row>
    <row r="168" spans="2:2" x14ac:dyDescent="0.35">
      <c r="B168" s="41"/>
    </row>
    <row r="169" spans="2:2" x14ac:dyDescent="0.35">
      <c r="B169" s="41"/>
    </row>
    <row r="170" spans="2:2" x14ac:dyDescent="0.35">
      <c r="B170" s="41"/>
    </row>
    <row r="171" spans="2:2" x14ac:dyDescent="0.35">
      <c r="B171" s="41"/>
    </row>
    <row r="172" spans="2:2" x14ac:dyDescent="0.35">
      <c r="B172" s="41"/>
    </row>
    <row r="173" spans="2:2" x14ac:dyDescent="0.35">
      <c r="B173" s="41"/>
    </row>
    <row r="174" spans="2:2" x14ac:dyDescent="0.35">
      <c r="B174" s="41"/>
    </row>
    <row r="175" spans="2:2" x14ac:dyDescent="0.35">
      <c r="B175" s="41"/>
    </row>
    <row r="176" spans="2:2" x14ac:dyDescent="0.35">
      <c r="B176" s="41"/>
    </row>
    <row r="177" spans="2:2" x14ac:dyDescent="0.35">
      <c r="B177" s="41"/>
    </row>
    <row r="178" spans="2:2" x14ac:dyDescent="0.35">
      <c r="B178" s="41"/>
    </row>
    <row r="179" spans="2:2" x14ac:dyDescent="0.35">
      <c r="B179" s="41"/>
    </row>
    <row r="180" spans="2:2" x14ac:dyDescent="0.35">
      <c r="B180" s="41"/>
    </row>
    <row r="181" spans="2:2" x14ac:dyDescent="0.35">
      <c r="B181" s="41"/>
    </row>
    <row r="182" spans="2:2" x14ac:dyDescent="0.35">
      <c r="B182" s="41"/>
    </row>
    <row r="183" spans="2:2" x14ac:dyDescent="0.35">
      <c r="B183" s="41"/>
    </row>
    <row r="184" spans="2:2" x14ac:dyDescent="0.35">
      <c r="B184" s="41"/>
    </row>
    <row r="185" spans="2:2" x14ac:dyDescent="0.35">
      <c r="B185" s="41"/>
    </row>
    <row r="186" spans="2:2" x14ac:dyDescent="0.35">
      <c r="B186" s="41"/>
    </row>
    <row r="187" spans="2:2" x14ac:dyDescent="0.35">
      <c r="B187" s="41"/>
    </row>
    <row r="188" spans="2:2" x14ac:dyDescent="0.35">
      <c r="B188" s="41"/>
    </row>
    <row r="189" spans="2:2" x14ac:dyDescent="0.35">
      <c r="B189" s="41"/>
    </row>
    <row r="190" spans="2:2" x14ac:dyDescent="0.35">
      <c r="B190" s="41"/>
    </row>
    <row r="191" spans="2:2" x14ac:dyDescent="0.35">
      <c r="B191" s="41"/>
    </row>
    <row r="192" spans="2:2" x14ac:dyDescent="0.35">
      <c r="B192" s="41"/>
    </row>
    <row r="193" spans="2:2" x14ac:dyDescent="0.35">
      <c r="B193" s="41"/>
    </row>
    <row r="194" spans="2:2" x14ac:dyDescent="0.35">
      <c r="B194" s="41"/>
    </row>
    <row r="195" spans="2:2" x14ac:dyDescent="0.35">
      <c r="B195" s="41"/>
    </row>
    <row r="196" spans="2:2" x14ac:dyDescent="0.35">
      <c r="B196" s="41"/>
    </row>
    <row r="197" spans="2:2" x14ac:dyDescent="0.35">
      <c r="B197" s="41"/>
    </row>
    <row r="198" spans="2:2" x14ac:dyDescent="0.35">
      <c r="B198" s="41"/>
    </row>
    <row r="199" spans="2:2" x14ac:dyDescent="0.35">
      <c r="B199" s="41"/>
    </row>
    <row r="200" spans="2:2" x14ac:dyDescent="0.35">
      <c r="B200" s="41"/>
    </row>
    <row r="201" spans="2:2" x14ac:dyDescent="0.35">
      <c r="B201" s="41"/>
    </row>
    <row r="202" spans="2:2" x14ac:dyDescent="0.35">
      <c r="B202" s="41"/>
    </row>
    <row r="203" spans="2:2" x14ac:dyDescent="0.35">
      <c r="B203" s="41"/>
    </row>
    <row r="204" spans="2:2" x14ac:dyDescent="0.35">
      <c r="B204" s="41"/>
    </row>
    <row r="205" spans="2:2" x14ac:dyDescent="0.35">
      <c r="B205" s="41"/>
    </row>
    <row r="206" spans="2:2" x14ac:dyDescent="0.35">
      <c r="B206" s="41"/>
    </row>
    <row r="207" spans="2:2" x14ac:dyDescent="0.35">
      <c r="B207" s="41"/>
    </row>
    <row r="208" spans="2:2" x14ac:dyDescent="0.35">
      <c r="B208" s="41"/>
    </row>
    <row r="209" spans="2:2" x14ac:dyDescent="0.35">
      <c r="B209" s="41"/>
    </row>
    <row r="210" spans="2:2" x14ac:dyDescent="0.35">
      <c r="B210" s="41"/>
    </row>
    <row r="211" spans="2:2" x14ac:dyDescent="0.35">
      <c r="B211" s="41"/>
    </row>
    <row r="212" spans="2:2" x14ac:dyDescent="0.35">
      <c r="B212" s="41"/>
    </row>
    <row r="213" spans="2:2" x14ac:dyDescent="0.35">
      <c r="B213" s="41"/>
    </row>
    <row r="214" spans="2:2" x14ac:dyDescent="0.35">
      <c r="B214" s="41"/>
    </row>
    <row r="215" spans="2:2" x14ac:dyDescent="0.35">
      <c r="B215" s="41"/>
    </row>
    <row r="216" spans="2:2" x14ac:dyDescent="0.35">
      <c r="B216" s="41"/>
    </row>
    <row r="217" spans="2:2" x14ac:dyDescent="0.35">
      <c r="B217" s="41"/>
    </row>
    <row r="218" spans="2:2" x14ac:dyDescent="0.35">
      <c r="B218" s="41"/>
    </row>
    <row r="219" spans="2:2" x14ac:dyDescent="0.35">
      <c r="B219" s="41"/>
    </row>
    <row r="220" spans="2:2" x14ac:dyDescent="0.35">
      <c r="B220" s="41"/>
    </row>
    <row r="221" spans="2:2" x14ac:dyDescent="0.35">
      <c r="B221" s="41"/>
    </row>
    <row r="222" spans="2:2" x14ac:dyDescent="0.35">
      <c r="B222" s="41"/>
    </row>
    <row r="223" spans="2:2" x14ac:dyDescent="0.35">
      <c r="B223" s="41"/>
    </row>
    <row r="224" spans="2:2" x14ac:dyDescent="0.35">
      <c r="B224" s="41"/>
    </row>
    <row r="225" spans="2:2" x14ac:dyDescent="0.35">
      <c r="B225" s="41"/>
    </row>
    <row r="226" spans="2:2" x14ac:dyDescent="0.35">
      <c r="B226" s="41"/>
    </row>
    <row r="227" spans="2:2" x14ac:dyDescent="0.35">
      <c r="B227" s="41"/>
    </row>
    <row r="228" spans="2:2" x14ac:dyDescent="0.35">
      <c r="B228" s="41"/>
    </row>
    <row r="229" spans="2:2" x14ac:dyDescent="0.35">
      <c r="B229" s="41"/>
    </row>
    <row r="230" spans="2:2" x14ac:dyDescent="0.35">
      <c r="B230" s="41"/>
    </row>
    <row r="231" spans="2:2" x14ac:dyDescent="0.35">
      <c r="B231" s="41"/>
    </row>
    <row r="232" spans="2:2" x14ac:dyDescent="0.35">
      <c r="B232" s="41"/>
    </row>
    <row r="233" spans="2:2" x14ac:dyDescent="0.35">
      <c r="B233" s="41"/>
    </row>
    <row r="234" spans="2:2" x14ac:dyDescent="0.35">
      <c r="B234" s="41"/>
    </row>
    <row r="235" spans="2:2" x14ac:dyDescent="0.35">
      <c r="B235" s="41"/>
    </row>
    <row r="236" spans="2:2" x14ac:dyDescent="0.35">
      <c r="B236" s="41"/>
    </row>
    <row r="237" spans="2:2" x14ac:dyDescent="0.35">
      <c r="B237" s="41"/>
    </row>
    <row r="238" spans="2:2" x14ac:dyDescent="0.35">
      <c r="B238" s="41"/>
    </row>
    <row r="239" spans="2:2" x14ac:dyDescent="0.35">
      <c r="B239" s="41"/>
    </row>
    <row r="240" spans="2:2" x14ac:dyDescent="0.35">
      <c r="B240" s="41"/>
    </row>
    <row r="241" spans="2:2" x14ac:dyDescent="0.35">
      <c r="B241" s="41"/>
    </row>
    <row r="242" spans="2:2" x14ac:dyDescent="0.35">
      <c r="B242" s="41"/>
    </row>
    <row r="243" spans="2:2" x14ac:dyDescent="0.35">
      <c r="B243" s="41"/>
    </row>
    <row r="244" spans="2:2" x14ac:dyDescent="0.35">
      <c r="B244" s="41"/>
    </row>
    <row r="245" spans="2:2" x14ac:dyDescent="0.35">
      <c r="B245" s="41"/>
    </row>
    <row r="246" spans="2:2" x14ac:dyDescent="0.35">
      <c r="B246" s="41"/>
    </row>
    <row r="247" spans="2:2" x14ac:dyDescent="0.35">
      <c r="B247" s="41"/>
    </row>
    <row r="248" spans="2:2" x14ac:dyDescent="0.35">
      <c r="B248" s="41"/>
    </row>
    <row r="249" spans="2:2" x14ac:dyDescent="0.35">
      <c r="B249" s="41"/>
    </row>
    <row r="250" spans="2:2" x14ac:dyDescent="0.35">
      <c r="B250" s="41"/>
    </row>
    <row r="251" spans="2:2" x14ac:dyDescent="0.35">
      <c r="B251" s="41"/>
    </row>
    <row r="252" spans="2:2" x14ac:dyDescent="0.35">
      <c r="B252" s="41"/>
    </row>
    <row r="253" spans="2:2" x14ac:dyDescent="0.35">
      <c r="B253" s="41"/>
    </row>
    <row r="254" spans="2:2" x14ac:dyDescent="0.35">
      <c r="B254" s="41"/>
    </row>
    <row r="255" spans="2:2" x14ac:dyDescent="0.35">
      <c r="B255" s="41"/>
    </row>
    <row r="256" spans="2:2" x14ac:dyDescent="0.35">
      <c r="B256" s="41"/>
    </row>
    <row r="257" spans="2:2" x14ac:dyDescent="0.35">
      <c r="B257" s="41"/>
    </row>
    <row r="258" spans="2:2" x14ac:dyDescent="0.35">
      <c r="B258" s="41"/>
    </row>
    <row r="259" spans="2:2" x14ac:dyDescent="0.35">
      <c r="B259" s="41"/>
    </row>
    <row r="260" spans="2:2" x14ac:dyDescent="0.35">
      <c r="B260" s="41"/>
    </row>
    <row r="261" spans="2:2" x14ac:dyDescent="0.35">
      <c r="B261" s="41"/>
    </row>
    <row r="262" spans="2:2" x14ac:dyDescent="0.35">
      <c r="B262" s="41"/>
    </row>
    <row r="263" spans="2:2" x14ac:dyDescent="0.35">
      <c r="B263" s="41"/>
    </row>
    <row r="264" spans="2:2" x14ac:dyDescent="0.35">
      <c r="B264" s="41"/>
    </row>
    <row r="265" spans="2:2" x14ac:dyDescent="0.35">
      <c r="B265" s="41"/>
    </row>
    <row r="266" spans="2:2" x14ac:dyDescent="0.35">
      <c r="B266" s="41"/>
    </row>
    <row r="267" spans="2:2" x14ac:dyDescent="0.35">
      <c r="B267" s="41"/>
    </row>
    <row r="268" spans="2:2" x14ac:dyDescent="0.35">
      <c r="B268" s="41"/>
    </row>
    <row r="269" spans="2:2" x14ac:dyDescent="0.35">
      <c r="B269" s="41"/>
    </row>
    <row r="270" spans="2:2" x14ac:dyDescent="0.35">
      <c r="B270" s="41"/>
    </row>
    <row r="271" spans="2:2" x14ac:dyDescent="0.35">
      <c r="B271" s="41"/>
    </row>
    <row r="272" spans="2:2" x14ac:dyDescent="0.35">
      <c r="B272" s="41"/>
    </row>
    <row r="273" spans="2:2" x14ac:dyDescent="0.35">
      <c r="B273" s="41"/>
    </row>
    <row r="274" spans="2:2" x14ac:dyDescent="0.35">
      <c r="B274" s="41"/>
    </row>
    <row r="275" spans="2:2" x14ac:dyDescent="0.35">
      <c r="B275" s="41"/>
    </row>
    <row r="276" spans="2:2" x14ac:dyDescent="0.35">
      <c r="B276" s="41"/>
    </row>
    <row r="277" spans="2:2" x14ac:dyDescent="0.35">
      <c r="B277" s="41"/>
    </row>
    <row r="278" spans="2:2" x14ac:dyDescent="0.35">
      <c r="B278" s="41"/>
    </row>
    <row r="279" spans="2:2" x14ac:dyDescent="0.35">
      <c r="B279" s="4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5"/>
  <sheetViews>
    <sheetView zoomScale="75" zoomScaleNormal="75" workbookViewId="0">
      <pane ySplit="1" topLeftCell="A111" activePane="bottomLeft" state="frozen"/>
      <selection pane="bottomLeft" activeCell="Q15" sqref="Q15"/>
    </sheetView>
  </sheetViews>
  <sheetFormatPr defaultRowHeight="13" x14ac:dyDescent="0.3"/>
  <cols>
    <col min="1" max="1" width="11.453125" style="9" customWidth="1"/>
    <col min="2" max="2" width="9.453125" style="9" customWidth="1"/>
    <col min="3" max="3" width="11.54296875" style="9" customWidth="1"/>
    <col min="4" max="4" width="6" style="11" customWidth="1"/>
    <col min="5" max="5" width="8.54296875" style="9" customWidth="1"/>
    <col min="6" max="11" width="11.1796875" style="9" customWidth="1"/>
    <col min="12" max="12" width="4.81640625" style="11" customWidth="1"/>
    <col min="13" max="13" width="13.7265625" style="22" customWidth="1"/>
    <col min="14" max="14" width="12" style="9" customWidth="1"/>
    <col min="15" max="20" width="13.7265625" style="9" customWidth="1"/>
    <col min="21" max="251" width="8.7265625" style="9"/>
    <col min="252" max="252" width="11.453125" style="9" customWidth="1"/>
    <col min="253" max="253" width="9.453125" style="9" customWidth="1"/>
    <col min="254" max="254" width="11.54296875" style="9" customWidth="1"/>
    <col min="255" max="255" width="9.26953125" style="9" customWidth="1"/>
    <col min="256" max="256" width="8.54296875" style="9" customWidth="1"/>
    <col min="257" max="257" width="8.54296875" style="9" bestFit="1" customWidth="1"/>
    <col min="258" max="258" width="8" style="9" customWidth="1"/>
    <col min="259" max="259" width="7.7265625" style="9" customWidth="1"/>
    <col min="260" max="260" width="8.81640625" style="9" bestFit="1" customWidth="1"/>
    <col min="261" max="261" width="7.7265625" style="9" bestFit="1" customWidth="1"/>
    <col min="262" max="262" width="8.54296875" style="9" bestFit="1" customWidth="1"/>
    <col min="263" max="263" width="8.54296875" style="9" customWidth="1"/>
    <col min="264" max="264" width="9.81640625" style="9" customWidth="1"/>
    <col min="265" max="265" width="7.1796875" style="9" bestFit="1" customWidth="1"/>
    <col min="266" max="267" width="9" style="9" bestFit="1" customWidth="1"/>
    <col min="268" max="269" width="8.7265625" style="9"/>
    <col min="270" max="270" width="8.26953125" style="9" bestFit="1" customWidth="1"/>
    <col min="271" max="271" width="8.7265625" style="9" bestFit="1" customWidth="1"/>
    <col min="272" max="272" width="7.1796875" style="9" bestFit="1" customWidth="1"/>
    <col min="273" max="275" width="8.7265625" style="9"/>
    <col min="276" max="276" width="13.81640625" style="9" customWidth="1"/>
    <col min="277" max="507" width="8.7265625" style="9"/>
    <col min="508" max="508" width="11.453125" style="9" customWidth="1"/>
    <col min="509" max="509" width="9.453125" style="9" customWidth="1"/>
    <col min="510" max="510" width="11.54296875" style="9" customWidth="1"/>
    <col min="511" max="511" width="9.26953125" style="9" customWidth="1"/>
    <col min="512" max="512" width="8.54296875" style="9" customWidth="1"/>
    <col min="513" max="513" width="8.54296875" style="9" bestFit="1" customWidth="1"/>
    <col min="514" max="514" width="8" style="9" customWidth="1"/>
    <col min="515" max="515" width="7.7265625" style="9" customWidth="1"/>
    <col min="516" max="516" width="8.81640625" style="9" bestFit="1" customWidth="1"/>
    <col min="517" max="517" width="7.7265625" style="9" bestFit="1" customWidth="1"/>
    <col min="518" max="518" width="8.54296875" style="9" bestFit="1" customWidth="1"/>
    <col min="519" max="519" width="8.54296875" style="9" customWidth="1"/>
    <col min="520" max="520" width="9.81640625" style="9" customWidth="1"/>
    <col min="521" max="521" width="7.1796875" style="9" bestFit="1" customWidth="1"/>
    <col min="522" max="523" width="9" style="9" bestFit="1" customWidth="1"/>
    <col min="524" max="525" width="8.7265625" style="9"/>
    <col min="526" max="526" width="8.26953125" style="9" bestFit="1" customWidth="1"/>
    <col min="527" max="527" width="8.7265625" style="9" bestFit="1" customWidth="1"/>
    <col min="528" max="528" width="7.1796875" style="9" bestFit="1" customWidth="1"/>
    <col min="529" max="531" width="8.7265625" style="9"/>
    <col min="532" max="532" width="13.81640625" style="9" customWidth="1"/>
    <col min="533" max="763" width="8.7265625" style="9"/>
    <col min="764" max="764" width="11.453125" style="9" customWidth="1"/>
    <col min="765" max="765" width="9.453125" style="9" customWidth="1"/>
    <col min="766" max="766" width="11.54296875" style="9" customWidth="1"/>
    <col min="767" max="767" width="9.26953125" style="9" customWidth="1"/>
    <col min="768" max="768" width="8.54296875" style="9" customWidth="1"/>
    <col min="769" max="769" width="8.54296875" style="9" bestFit="1" customWidth="1"/>
    <col min="770" max="770" width="8" style="9" customWidth="1"/>
    <col min="771" max="771" width="7.7265625" style="9" customWidth="1"/>
    <col min="772" max="772" width="8.81640625" style="9" bestFit="1" customWidth="1"/>
    <col min="773" max="773" width="7.7265625" style="9" bestFit="1" customWidth="1"/>
    <col min="774" max="774" width="8.54296875" style="9" bestFit="1" customWidth="1"/>
    <col min="775" max="775" width="8.54296875" style="9" customWidth="1"/>
    <col min="776" max="776" width="9.81640625" style="9" customWidth="1"/>
    <col min="777" max="777" width="7.1796875" style="9" bestFit="1" customWidth="1"/>
    <col min="778" max="779" width="9" style="9" bestFit="1" customWidth="1"/>
    <col min="780" max="781" width="8.7265625" style="9"/>
    <col min="782" max="782" width="8.26953125" style="9" bestFit="1" customWidth="1"/>
    <col min="783" max="783" width="8.7265625" style="9" bestFit="1" customWidth="1"/>
    <col min="784" max="784" width="7.1796875" style="9" bestFit="1" customWidth="1"/>
    <col min="785" max="787" width="8.7265625" style="9"/>
    <col min="788" max="788" width="13.81640625" style="9" customWidth="1"/>
    <col min="789" max="1019" width="8.7265625" style="9"/>
    <col min="1020" max="1020" width="11.453125" style="9" customWidth="1"/>
    <col min="1021" max="1021" width="9.453125" style="9" customWidth="1"/>
    <col min="1022" max="1022" width="11.54296875" style="9" customWidth="1"/>
    <col min="1023" max="1023" width="9.26953125" style="9" customWidth="1"/>
    <col min="1024" max="1024" width="8.54296875" style="9" customWidth="1"/>
    <col min="1025" max="1025" width="8.54296875" style="9" bestFit="1" customWidth="1"/>
    <col min="1026" max="1026" width="8" style="9" customWidth="1"/>
    <col min="1027" max="1027" width="7.7265625" style="9" customWidth="1"/>
    <col min="1028" max="1028" width="8.81640625" style="9" bestFit="1" customWidth="1"/>
    <col min="1029" max="1029" width="7.7265625" style="9" bestFit="1" customWidth="1"/>
    <col min="1030" max="1030" width="8.54296875" style="9" bestFit="1" customWidth="1"/>
    <col min="1031" max="1031" width="8.54296875" style="9" customWidth="1"/>
    <col min="1032" max="1032" width="9.81640625" style="9" customWidth="1"/>
    <col min="1033" max="1033" width="7.1796875" style="9" bestFit="1" customWidth="1"/>
    <col min="1034" max="1035" width="9" style="9" bestFit="1" customWidth="1"/>
    <col min="1036" max="1037" width="8.7265625" style="9"/>
    <col min="1038" max="1038" width="8.26953125" style="9" bestFit="1" customWidth="1"/>
    <col min="1039" max="1039" width="8.7265625" style="9" bestFit="1" customWidth="1"/>
    <col min="1040" max="1040" width="7.1796875" style="9" bestFit="1" customWidth="1"/>
    <col min="1041" max="1043" width="8.7265625" style="9"/>
    <col min="1044" max="1044" width="13.81640625" style="9" customWidth="1"/>
    <col min="1045" max="1275" width="8.7265625" style="9"/>
    <col min="1276" max="1276" width="11.453125" style="9" customWidth="1"/>
    <col min="1277" max="1277" width="9.453125" style="9" customWidth="1"/>
    <col min="1278" max="1278" width="11.54296875" style="9" customWidth="1"/>
    <col min="1279" max="1279" width="9.26953125" style="9" customWidth="1"/>
    <col min="1280" max="1280" width="8.54296875" style="9" customWidth="1"/>
    <col min="1281" max="1281" width="8.54296875" style="9" bestFit="1" customWidth="1"/>
    <col min="1282" max="1282" width="8" style="9" customWidth="1"/>
    <col min="1283" max="1283" width="7.7265625" style="9" customWidth="1"/>
    <col min="1284" max="1284" width="8.81640625" style="9" bestFit="1" customWidth="1"/>
    <col min="1285" max="1285" width="7.7265625" style="9" bestFit="1" customWidth="1"/>
    <col min="1286" max="1286" width="8.54296875" style="9" bestFit="1" customWidth="1"/>
    <col min="1287" max="1287" width="8.54296875" style="9" customWidth="1"/>
    <col min="1288" max="1288" width="9.81640625" style="9" customWidth="1"/>
    <col min="1289" max="1289" width="7.1796875" style="9" bestFit="1" customWidth="1"/>
    <col min="1290" max="1291" width="9" style="9" bestFit="1" customWidth="1"/>
    <col min="1292" max="1293" width="8.7265625" style="9"/>
    <col min="1294" max="1294" width="8.26953125" style="9" bestFit="1" customWidth="1"/>
    <col min="1295" max="1295" width="8.7265625" style="9" bestFit="1" customWidth="1"/>
    <col min="1296" max="1296" width="7.1796875" style="9" bestFit="1" customWidth="1"/>
    <col min="1297" max="1299" width="8.7265625" style="9"/>
    <col min="1300" max="1300" width="13.81640625" style="9" customWidth="1"/>
    <col min="1301" max="1531" width="8.7265625" style="9"/>
    <col min="1532" max="1532" width="11.453125" style="9" customWidth="1"/>
    <col min="1533" max="1533" width="9.453125" style="9" customWidth="1"/>
    <col min="1534" max="1534" width="11.54296875" style="9" customWidth="1"/>
    <col min="1535" max="1535" width="9.26953125" style="9" customWidth="1"/>
    <col min="1536" max="1536" width="8.54296875" style="9" customWidth="1"/>
    <col min="1537" max="1537" width="8.54296875" style="9" bestFit="1" customWidth="1"/>
    <col min="1538" max="1538" width="8" style="9" customWidth="1"/>
    <col min="1539" max="1539" width="7.7265625" style="9" customWidth="1"/>
    <col min="1540" max="1540" width="8.81640625" style="9" bestFit="1" customWidth="1"/>
    <col min="1541" max="1541" width="7.7265625" style="9" bestFit="1" customWidth="1"/>
    <col min="1542" max="1542" width="8.54296875" style="9" bestFit="1" customWidth="1"/>
    <col min="1543" max="1543" width="8.54296875" style="9" customWidth="1"/>
    <col min="1544" max="1544" width="9.81640625" style="9" customWidth="1"/>
    <col min="1545" max="1545" width="7.1796875" style="9" bestFit="1" customWidth="1"/>
    <col min="1546" max="1547" width="9" style="9" bestFit="1" customWidth="1"/>
    <col min="1548" max="1549" width="8.7265625" style="9"/>
    <col min="1550" max="1550" width="8.26953125" style="9" bestFit="1" customWidth="1"/>
    <col min="1551" max="1551" width="8.7265625" style="9" bestFit="1" customWidth="1"/>
    <col min="1552" max="1552" width="7.1796875" style="9" bestFit="1" customWidth="1"/>
    <col min="1553" max="1555" width="8.7265625" style="9"/>
    <col min="1556" max="1556" width="13.81640625" style="9" customWidth="1"/>
    <col min="1557" max="1787" width="8.7265625" style="9"/>
    <col min="1788" max="1788" width="11.453125" style="9" customWidth="1"/>
    <col min="1789" max="1789" width="9.453125" style="9" customWidth="1"/>
    <col min="1790" max="1790" width="11.54296875" style="9" customWidth="1"/>
    <col min="1791" max="1791" width="9.26953125" style="9" customWidth="1"/>
    <col min="1792" max="1792" width="8.54296875" style="9" customWidth="1"/>
    <col min="1793" max="1793" width="8.54296875" style="9" bestFit="1" customWidth="1"/>
    <col min="1794" max="1794" width="8" style="9" customWidth="1"/>
    <col min="1795" max="1795" width="7.7265625" style="9" customWidth="1"/>
    <col min="1796" max="1796" width="8.81640625" style="9" bestFit="1" customWidth="1"/>
    <col min="1797" max="1797" width="7.7265625" style="9" bestFit="1" customWidth="1"/>
    <col min="1798" max="1798" width="8.54296875" style="9" bestFit="1" customWidth="1"/>
    <col min="1799" max="1799" width="8.54296875" style="9" customWidth="1"/>
    <col min="1800" max="1800" width="9.81640625" style="9" customWidth="1"/>
    <col min="1801" max="1801" width="7.1796875" style="9" bestFit="1" customWidth="1"/>
    <col min="1802" max="1803" width="9" style="9" bestFit="1" customWidth="1"/>
    <col min="1804" max="1805" width="8.7265625" style="9"/>
    <col min="1806" max="1806" width="8.26953125" style="9" bestFit="1" customWidth="1"/>
    <col min="1807" max="1807" width="8.7265625" style="9" bestFit="1" customWidth="1"/>
    <col min="1808" max="1808" width="7.1796875" style="9" bestFit="1" customWidth="1"/>
    <col min="1809" max="1811" width="8.7265625" style="9"/>
    <col min="1812" max="1812" width="13.81640625" style="9" customWidth="1"/>
    <col min="1813" max="2043" width="8.7265625" style="9"/>
    <col min="2044" max="2044" width="11.453125" style="9" customWidth="1"/>
    <col min="2045" max="2045" width="9.453125" style="9" customWidth="1"/>
    <col min="2046" max="2046" width="11.54296875" style="9" customWidth="1"/>
    <col min="2047" max="2047" width="9.26953125" style="9" customWidth="1"/>
    <col min="2048" max="2048" width="8.54296875" style="9" customWidth="1"/>
    <col min="2049" max="2049" width="8.54296875" style="9" bestFit="1" customWidth="1"/>
    <col min="2050" max="2050" width="8" style="9" customWidth="1"/>
    <col min="2051" max="2051" width="7.7265625" style="9" customWidth="1"/>
    <col min="2052" max="2052" width="8.81640625" style="9" bestFit="1" customWidth="1"/>
    <col min="2053" max="2053" width="7.7265625" style="9" bestFit="1" customWidth="1"/>
    <col min="2054" max="2054" width="8.54296875" style="9" bestFit="1" customWidth="1"/>
    <col min="2055" max="2055" width="8.54296875" style="9" customWidth="1"/>
    <col min="2056" max="2056" width="9.81640625" style="9" customWidth="1"/>
    <col min="2057" max="2057" width="7.1796875" style="9" bestFit="1" customWidth="1"/>
    <col min="2058" max="2059" width="9" style="9" bestFit="1" customWidth="1"/>
    <col min="2060" max="2061" width="8.7265625" style="9"/>
    <col min="2062" max="2062" width="8.26953125" style="9" bestFit="1" customWidth="1"/>
    <col min="2063" max="2063" width="8.7265625" style="9" bestFit="1" customWidth="1"/>
    <col min="2064" max="2064" width="7.1796875" style="9" bestFit="1" customWidth="1"/>
    <col min="2065" max="2067" width="8.7265625" style="9"/>
    <col min="2068" max="2068" width="13.81640625" style="9" customWidth="1"/>
    <col min="2069" max="2299" width="8.7265625" style="9"/>
    <col min="2300" max="2300" width="11.453125" style="9" customWidth="1"/>
    <col min="2301" max="2301" width="9.453125" style="9" customWidth="1"/>
    <col min="2302" max="2302" width="11.54296875" style="9" customWidth="1"/>
    <col min="2303" max="2303" width="9.26953125" style="9" customWidth="1"/>
    <col min="2304" max="2304" width="8.54296875" style="9" customWidth="1"/>
    <col min="2305" max="2305" width="8.54296875" style="9" bestFit="1" customWidth="1"/>
    <col min="2306" max="2306" width="8" style="9" customWidth="1"/>
    <col min="2307" max="2307" width="7.7265625" style="9" customWidth="1"/>
    <col min="2308" max="2308" width="8.81640625" style="9" bestFit="1" customWidth="1"/>
    <col min="2309" max="2309" width="7.7265625" style="9" bestFit="1" customWidth="1"/>
    <col min="2310" max="2310" width="8.54296875" style="9" bestFit="1" customWidth="1"/>
    <col min="2311" max="2311" width="8.54296875" style="9" customWidth="1"/>
    <col min="2312" max="2312" width="9.81640625" style="9" customWidth="1"/>
    <col min="2313" max="2313" width="7.1796875" style="9" bestFit="1" customWidth="1"/>
    <col min="2314" max="2315" width="9" style="9" bestFit="1" customWidth="1"/>
    <col min="2316" max="2317" width="8.7265625" style="9"/>
    <col min="2318" max="2318" width="8.26953125" style="9" bestFit="1" customWidth="1"/>
    <col min="2319" max="2319" width="8.7265625" style="9" bestFit="1" customWidth="1"/>
    <col min="2320" max="2320" width="7.1796875" style="9" bestFit="1" customWidth="1"/>
    <col min="2321" max="2323" width="8.7265625" style="9"/>
    <col min="2324" max="2324" width="13.81640625" style="9" customWidth="1"/>
    <col min="2325" max="2555" width="8.7265625" style="9"/>
    <col min="2556" max="2556" width="11.453125" style="9" customWidth="1"/>
    <col min="2557" max="2557" width="9.453125" style="9" customWidth="1"/>
    <col min="2558" max="2558" width="11.54296875" style="9" customWidth="1"/>
    <col min="2559" max="2559" width="9.26953125" style="9" customWidth="1"/>
    <col min="2560" max="2560" width="8.54296875" style="9" customWidth="1"/>
    <col min="2561" max="2561" width="8.54296875" style="9" bestFit="1" customWidth="1"/>
    <col min="2562" max="2562" width="8" style="9" customWidth="1"/>
    <col min="2563" max="2563" width="7.7265625" style="9" customWidth="1"/>
    <col min="2564" max="2564" width="8.81640625" style="9" bestFit="1" customWidth="1"/>
    <col min="2565" max="2565" width="7.7265625" style="9" bestFit="1" customWidth="1"/>
    <col min="2566" max="2566" width="8.54296875" style="9" bestFit="1" customWidth="1"/>
    <col min="2567" max="2567" width="8.54296875" style="9" customWidth="1"/>
    <col min="2568" max="2568" width="9.81640625" style="9" customWidth="1"/>
    <col min="2569" max="2569" width="7.1796875" style="9" bestFit="1" customWidth="1"/>
    <col min="2570" max="2571" width="9" style="9" bestFit="1" customWidth="1"/>
    <col min="2572" max="2573" width="8.7265625" style="9"/>
    <col min="2574" max="2574" width="8.26953125" style="9" bestFit="1" customWidth="1"/>
    <col min="2575" max="2575" width="8.7265625" style="9" bestFit="1" customWidth="1"/>
    <col min="2576" max="2576" width="7.1796875" style="9" bestFit="1" customWidth="1"/>
    <col min="2577" max="2579" width="8.7265625" style="9"/>
    <col min="2580" max="2580" width="13.81640625" style="9" customWidth="1"/>
    <col min="2581" max="2811" width="8.7265625" style="9"/>
    <col min="2812" max="2812" width="11.453125" style="9" customWidth="1"/>
    <col min="2813" max="2813" width="9.453125" style="9" customWidth="1"/>
    <col min="2814" max="2814" width="11.54296875" style="9" customWidth="1"/>
    <col min="2815" max="2815" width="9.26953125" style="9" customWidth="1"/>
    <col min="2816" max="2816" width="8.54296875" style="9" customWidth="1"/>
    <col min="2817" max="2817" width="8.54296875" style="9" bestFit="1" customWidth="1"/>
    <col min="2818" max="2818" width="8" style="9" customWidth="1"/>
    <col min="2819" max="2819" width="7.7265625" style="9" customWidth="1"/>
    <col min="2820" max="2820" width="8.81640625" style="9" bestFit="1" customWidth="1"/>
    <col min="2821" max="2821" width="7.7265625" style="9" bestFit="1" customWidth="1"/>
    <col min="2822" max="2822" width="8.54296875" style="9" bestFit="1" customWidth="1"/>
    <col min="2823" max="2823" width="8.54296875" style="9" customWidth="1"/>
    <col min="2824" max="2824" width="9.81640625" style="9" customWidth="1"/>
    <col min="2825" max="2825" width="7.1796875" style="9" bestFit="1" customWidth="1"/>
    <col min="2826" max="2827" width="9" style="9" bestFit="1" customWidth="1"/>
    <col min="2828" max="2829" width="8.7265625" style="9"/>
    <col min="2830" max="2830" width="8.26953125" style="9" bestFit="1" customWidth="1"/>
    <col min="2831" max="2831" width="8.7265625" style="9" bestFit="1" customWidth="1"/>
    <col min="2832" max="2832" width="7.1796875" style="9" bestFit="1" customWidth="1"/>
    <col min="2833" max="2835" width="8.7265625" style="9"/>
    <col min="2836" max="2836" width="13.81640625" style="9" customWidth="1"/>
    <col min="2837" max="3067" width="8.7265625" style="9"/>
    <col min="3068" max="3068" width="11.453125" style="9" customWidth="1"/>
    <col min="3069" max="3069" width="9.453125" style="9" customWidth="1"/>
    <col min="3070" max="3070" width="11.54296875" style="9" customWidth="1"/>
    <col min="3071" max="3071" width="9.26953125" style="9" customWidth="1"/>
    <col min="3072" max="3072" width="8.54296875" style="9" customWidth="1"/>
    <col min="3073" max="3073" width="8.54296875" style="9" bestFit="1" customWidth="1"/>
    <col min="3074" max="3074" width="8" style="9" customWidth="1"/>
    <col min="3075" max="3075" width="7.7265625" style="9" customWidth="1"/>
    <col min="3076" max="3076" width="8.81640625" style="9" bestFit="1" customWidth="1"/>
    <col min="3077" max="3077" width="7.7265625" style="9" bestFit="1" customWidth="1"/>
    <col min="3078" max="3078" width="8.54296875" style="9" bestFit="1" customWidth="1"/>
    <col min="3079" max="3079" width="8.54296875" style="9" customWidth="1"/>
    <col min="3080" max="3080" width="9.81640625" style="9" customWidth="1"/>
    <col min="3081" max="3081" width="7.1796875" style="9" bestFit="1" customWidth="1"/>
    <col min="3082" max="3083" width="9" style="9" bestFit="1" customWidth="1"/>
    <col min="3084" max="3085" width="8.7265625" style="9"/>
    <col min="3086" max="3086" width="8.26953125" style="9" bestFit="1" customWidth="1"/>
    <col min="3087" max="3087" width="8.7265625" style="9" bestFit="1" customWidth="1"/>
    <col min="3088" max="3088" width="7.1796875" style="9" bestFit="1" customWidth="1"/>
    <col min="3089" max="3091" width="8.7265625" style="9"/>
    <col min="3092" max="3092" width="13.81640625" style="9" customWidth="1"/>
    <col min="3093" max="3323" width="8.7265625" style="9"/>
    <col min="3324" max="3324" width="11.453125" style="9" customWidth="1"/>
    <col min="3325" max="3325" width="9.453125" style="9" customWidth="1"/>
    <col min="3326" max="3326" width="11.54296875" style="9" customWidth="1"/>
    <col min="3327" max="3327" width="9.26953125" style="9" customWidth="1"/>
    <col min="3328" max="3328" width="8.54296875" style="9" customWidth="1"/>
    <col min="3329" max="3329" width="8.54296875" style="9" bestFit="1" customWidth="1"/>
    <col min="3330" max="3330" width="8" style="9" customWidth="1"/>
    <col min="3331" max="3331" width="7.7265625" style="9" customWidth="1"/>
    <col min="3332" max="3332" width="8.81640625" style="9" bestFit="1" customWidth="1"/>
    <col min="3333" max="3333" width="7.7265625" style="9" bestFit="1" customWidth="1"/>
    <col min="3334" max="3334" width="8.54296875" style="9" bestFit="1" customWidth="1"/>
    <col min="3335" max="3335" width="8.54296875" style="9" customWidth="1"/>
    <col min="3336" max="3336" width="9.81640625" style="9" customWidth="1"/>
    <col min="3337" max="3337" width="7.1796875" style="9" bestFit="1" customWidth="1"/>
    <col min="3338" max="3339" width="9" style="9" bestFit="1" customWidth="1"/>
    <col min="3340" max="3341" width="8.7265625" style="9"/>
    <col min="3342" max="3342" width="8.26953125" style="9" bestFit="1" customWidth="1"/>
    <col min="3343" max="3343" width="8.7265625" style="9" bestFit="1" customWidth="1"/>
    <col min="3344" max="3344" width="7.1796875" style="9" bestFit="1" customWidth="1"/>
    <col min="3345" max="3347" width="8.7265625" style="9"/>
    <col min="3348" max="3348" width="13.81640625" style="9" customWidth="1"/>
    <col min="3349" max="3579" width="8.7265625" style="9"/>
    <col min="3580" max="3580" width="11.453125" style="9" customWidth="1"/>
    <col min="3581" max="3581" width="9.453125" style="9" customWidth="1"/>
    <col min="3582" max="3582" width="11.54296875" style="9" customWidth="1"/>
    <col min="3583" max="3583" width="9.26953125" style="9" customWidth="1"/>
    <col min="3584" max="3584" width="8.54296875" style="9" customWidth="1"/>
    <col min="3585" max="3585" width="8.54296875" style="9" bestFit="1" customWidth="1"/>
    <col min="3586" max="3586" width="8" style="9" customWidth="1"/>
    <col min="3587" max="3587" width="7.7265625" style="9" customWidth="1"/>
    <col min="3588" max="3588" width="8.81640625" style="9" bestFit="1" customWidth="1"/>
    <col min="3589" max="3589" width="7.7265625" style="9" bestFit="1" customWidth="1"/>
    <col min="3590" max="3590" width="8.54296875" style="9" bestFit="1" customWidth="1"/>
    <col min="3591" max="3591" width="8.54296875" style="9" customWidth="1"/>
    <col min="3592" max="3592" width="9.81640625" style="9" customWidth="1"/>
    <col min="3593" max="3593" width="7.1796875" style="9" bestFit="1" customWidth="1"/>
    <col min="3594" max="3595" width="9" style="9" bestFit="1" customWidth="1"/>
    <col min="3596" max="3597" width="8.7265625" style="9"/>
    <col min="3598" max="3598" width="8.26953125" style="9" bestFit="1" customWidth="1"/>
    <col min="3599" max="3599" width="8.7265625" style="9" bestFit="1" customWidth="1"/>
    <col min="3600" max="3600" width="7.1796875" style="9" bestFit="1" customWidth="1"/>
    <col min="3601" max="3603" width="8.7265625" style="9"/>
    <col min="3604" max="3604" width="13.81640625" style="9" customWidth="1"/>
    <col min="3605" max="3835" width="8.7265625" style="9"/>
    <col min="3836" max="3836" width="11.453125" style="9" customWidth="1"/>
    <col min="3837" max="3837" width="9.453125" style="9" customWidth="1"/>
    <col min="3838" max="3838" width="11.54296875" style="9" customWidth="1"/>
    <col min="3839" max="3839" width="9.26953125" style="9" customWidth="1"/>
    <col min="3840" max="3840" width="8.54296875" style="9" customWidth="1"/>
    <col min="3841" max="3841" width="8.54296875" style="9" bestFit="1" customWidth="1"/>
    <col min="3842" max="3842" width="8" style="9" customWidth="1"/>
    <col min="3843" max="3843" width="7.7265625" style="9" customWidth="1"/>
    <col min="3844" max="3844" width="8.81640625" style="9" bestFit="1" customWidth="1"/>
    <col min="3845" max="3845" width="7.7265625" style="9" bestFit="1" customWidth="1"/>
    <col min="3846" max="3846" width="8.54296875" style="9" bestFit="1" customWidth="1"/>
    <col min="3847" max="3847" width="8.54296875" style="9" customWidth="1"/>
    <col min="3848" max="3848" width="9.81640625" style="9" customWidth="1"/>
    <col min="3849" max="3849" width="7.1796875" style="9" bestFit="1" customWidth="1"/>
    <col min="3850" max="3851" width="9" style="9" bestFit="1" customWidth="1"/>
    <col min="3852" max="3853" width="8.7265625" style="9"/>
    <col min="3854" max="3854" width="8.26953125" style="9" bestFit="1" customWidth="1"/>
    <col min="3855" max="3855" width="8.7265625" style="9" bestFit="1" customWidth="1"/>
    <col min="3856" max="3856" width="7.1796875" style="9" bestFit="1" customWidth="1"/>
    <col min="3857" max="3859" width="8.7265625" style="9"/>
    <col min="3860" max="3860" width="13.81640625" style="9" customWidth="1"/>
    <col min="3861" max="4091" width="8.7265625" style="9"/>
    <col min="4092" max="4092" width="11.453125" style="9" customWidth="1"/>
    <col min="4093" max="4093" width="9.453125" style="9" customWidth="1"/>
    <col min="4094" max="4094" width="11.54296875" style="9" customWidth="1"/>
    <col min="4095" max="4095" width="9.26953125" style="9" customWidth="1"/>
    <col min="4096" max="4096" width="8.54296875" style="9" customWidth="1"/>
    <col min="4097" max="4097" width="8.54296875" style="9" bestFit="1" customWidth="1"/>
    <col min="4098" max="4098" width="8" style="9" customWidth="1"/>
    <col min="4099" max="4099" width="7.7265625" style="9" customWidth="1"/>
    <col min="4100" max="4100" width="8.81640625" style="9" bestFit="1" customWidth="1"/>
    <col min="4101" max="4101" width="7.7265625" style="9" bestFit="1" customWidth="1"/>
    <col min="4102" max="4102" width="8.54296875" style="9" bestFit="1" customWidth="1"/>
    <col min="4103" max="4103" width="8.54296875" style="9" customWidth="1"/>
    <col min="4104" max="4104" width="9.81640625" style="9" customWidth="1"/>
    <col min="4105" max="4105" width="7.1796875" style="9" bestFit="1" customWidth="1"/>
    <col min="4106" max="4107" width="9" style="9" bestFit="1" customWidth="1"/>
    <col min="4108" max="4109" width="8.7265625" style="9"/>
    <col min="4110" max="4110" width="8.26953125" style="9" bestFit="1" customWidth="1"/>
    <col min="4111" max="4111" width="8.7265625" style="9" bestFit="1" customWidth="1"/>
    <col min="4112" max="4112" width="7.1796875" style="9" bestFit="1" customWidth="1"/>
    <col min="4113" max="4115" width="8.7265625" style="9"/>
    <col min="4116" max="4116" width="13.81640625" style="9" customWidth="1"/>
    <col min="4117" max="4347" width="8.7265625" style="9"/>
    <col min="4348" max="4348" width="11.453125" style="9" customWidth="1"/>
    <col min="4349" max="4349" width="9.453125" style="9" customWidth="1"/>
    <col min="4350" max="4350" width="11.54296875" style="9" customWidth="1"/>
    <col min="4351" max="4351" width="9.26953125" style="9" customWidth="1"/>
    <col min="4352" max="4352" width="8.54296875" style="9" customWidth="1"/>
    <col min="4353" max="4353" width="8.54296875" style="9" bestFit="1" customWidth="1"/>
    <col min="4354" max="4354" width="8" style="9" customWidth="1"/>
    <col min="4355" max="4355" width="7.7265625" style="9" customWidth="1"/>
    <col min="4356" max="4356" width="8.81640625" style="9" bestFit="1" customWidth="1"/>
    <col min="4357" max="4357" width="7.7265625" style="9" bestFit="1" customWidth="1"/>
    <col min="4358" max="4358" width="8.54296875" style="9" bestFit="1" customWidth="1"/>
    <col min="4359" max="4359" width="8.54296875" style="9" customWidth="1"/>
    <col min="4360" max="4360" width="9.81640625" style="9" customWidth="1"/>
    <col min="4361" max="4361" width="7.1796875" style="9" bestFit="1" customWidth="1"/>
    <col min="4362" max="4363" width="9" style="9" bestFit="1" customWidth="1"/>
    <col min="4364" max="4365" width="8.7265625" style="9"/>
    <col min="4366" max="4366" width="8.26953125" style="9" bestFit="1" customWidth="1"/>
    <col min="4367" max="4367" width="8.7265625" style="9" bestFit="1" customWidth="1"/>
    <col min="4368" max="4368" width="7.1796875" style="9" bestFit="1" customWidth="1"/>
    <col min="4369" max="4371" width="8.7265625" style="9"/>
    <col min="4372" max="4372" width="13.81640625" style="9" customWidth="1"/>
    <col min="4373" max="4603" width="8.7265625" style="9"/>
    <col min="4604" max="4604" width="11.453125" style="9" customWidth="1"/>
    <col min="4605" max="4605" width="9.453125" style="9" customWidth="1"/>
    <col min="4606" max="4606" width="11.54296875" style="9" customWidth="1"/>
    <col min="4607" max="4607" width="9.26953125" style="9" customWidth="1"/>
    <col min="4608" max="4608" width="8.54296875" style="9" customWidth="1"/>
    <col min="4609" max="4609" width="8.54296875" style="9" bestFit="1" customWidth="1"/>
    <col min="4610" max="4610" width="8" style="9" customWidth="1"/>
    <col min="4611" max="4611" width="7.7265625" style="9" customWidth="1"/>
    <col min="4612" max="4612" width="8.81640625" style="9" bestFit="1" customWidth="1"/>
    <col min="4613" max="4613" width="7.7265625" style="9" bestFit="1" customWidth="1"/>
    <col min="4614" max="4614" width="8.54296875" style="9" bestFit="1" customWidth="1"/>
    <col min="4615" max="4615" width="8.54296875" style="9" customWidth="1"/>
    <col min="4616" max="4616" width="9.81640625" style="9" customWidth="1"/>
    <col min="4617" max="4617" width="7.1796875" style="9" bestFit="1" customWidth="1"/>
    <col min="4618" max="4619" width="9" style="9" bestFit="1" customWidth="1"/>
    <col min="4620" max="4621" width="8.7265625" style="9"/>
    <col min="4622" max="4622" width="8.26953125" style="9" bestFit="1" customWidth="1"/>
    <col min="4623" max="4623" width="8.7265625" style="9" bestFit="1" customWidth="1"/>
    <col min="4624" max="4624" width="7.1796875" style="9" bestFit="1" customWidth="1"/>
    <col min="4625" max="4627" width="8.7265625" style="9"/>
    <col min="4628" max="4628" width="13.81640625" style="9" customWidth="1"/>
    <col min="4629" max="4859" width="8.7265625" style="9"/>
    <col min="4860" max="4860" width="11.453125" style="9" customWidth="1"/>
    <col min="4861" max="4861" width="9.453125" style="9" customWidth="1"/>
    <col min="4862" max="4862" width="11.54296875" style="9" customWidth="1"/>
    <col min="4863" max="4863" width="9.26953125" style="9" customWidth="1"/>
    <col min="4864" max="4864" width="8.54296875" style="9" customWidth="1"/>
    <col min="4865" max="4865" width="8.54296875" style="9" bestFit="1" customWidth="1"/>
    <col min="4866" max="4866" width="8" style="9" customWidth="1"/>
    <col min="4867" max="4867" width="7.7265625" style="9" customWidth="1"/>
    <col min="4868" max="4868" width="8.81640625" style="9" bestFit="1" customWidth="1"/>
    <col min="4869" max="4869" width="7.7265625" style="9" bestFit="1" customWidth="1"/>
    <col min="4870" max="4870" width="8.54296875" style="9" bestFit="1" customWidth="1"/>
    <col min="4871" max="4871" width="8.54296875" style="9" customWidth="1"/>
    <col min="4872" max="4872" width="9.81640625" style="9" customWidth="1"/>
    <col min="4873" max="4873" width="7.1796875" style="9" bestFit="1" customWidth="1"/>
    <col min="4874" max="4875" width="9" style="9" bestFit="1" customWidth="1"/>
    <col min="4876" max="4877" width="8.7265625" style="9"/>
    <col min="4878" max="4878" width="8.26953125" style="9" bestFit="1" customWidth="1"/>
    <col min="4879" max="4879" width="8.7265625" style="9" bestFit="1" customWidth="1"/>
    <col min="4880" max="4880" width="7.1796875" style="9" bestFit="1" customWidth="1"/>
    <col min="4881" max="4883" width="8.7265625" style="9"/>
    <col min="4884" max="4884" width="13.81640625" style="9" customWidth="1"/>
    <col min="4885" max="5115" width="8.7265625" style="9"/>
    <col min="5116" max="5116" width="11.453125" style="9" customWidth="1"/>
    <col min="5117" max="5117" width="9.453125" style="9" customWidth="1"/>
    <col min="5118" max="5118" width="11.54296875" style="9" customWidth="1"/>
    <col min="5119" max="5119" width="9.26953125" style="9" customWidth="1"/>
    <col min="5120" max="5120" width="8.54296875" style="9" customWidth="1"/>
    <col min="5121" max="5121" width="8.54296875" style="9" bestFit="1" customWidth="1"/>
    <col min="5122" max="5122" width="8" style="9" customWidth="1"/>
    <col min="5123" max="5123" width="7.7265625" style="9" customWidth="1"/>
    <col min="5124" max="5124" width="8.81640625" style="9" bestFit="1" customWidth="1"/>
    <col min="5125" max="5125" width="7.7265625" style="9" bestFit="1" customWidth="1"/>
    <col min="5126" max="5126" width="8.54296875" style="9" bestFit="1" customWidth="1"/>
    <col min="5127" max="5127" width="8.54296875" style="9" customWidth="1"/>
    <col min="5128" max="5128" width="9.81640625" style="9" customWidth="1"/>
    <col min="5129" max="5129" width="7.1796875" style="9" bestFit="1" customWidth="1"/>
    <col min="5130" max="5131" width="9" style="9" bestFit="1" customWidth="1"/>
    <col min="5132" max="5133" width="8.7265625" style="9"/>
    <col min="5134" max="5134" width="8.26953125" style="9" bestFit="1" customWidth="1"/>
    <col min="5135" max="5135" width="8.7265625" style="9" bestFit="1" customWidth="1"/>
    <col min="5136" max="5136" width="7.1796875" style="9" bestFit="1" customWidth="1"/>
    <col min="5137" max="5139" width="8.7265625" style="9"/>
    <col min="5140" max="5140" width="13.81640625" style="9" customWidth="1"/>
    <col min="5141" max="5371" width="8.7265625" style="9"/>
    <col min="5372" max="5372" width="11.453125" style="9" customWidth="1"/>
    <col min="5373" max="5373" width="9.453125" style="9" customWidth="1"/>
    <col min="5374" max="5374" width="11.54296875" style="9" customWidth="1"/>
    <col min="5375" max="5375" width="9.26953125" style="9" customWidth="1"/>
    <col min="5376" max="5376" width="8.54296875" style="9" customWidth="1"/>
    <col min="5377" max="5377" width="8.54296875" style="9" bestFit="1" customWidth="1"/>
    <col min="5378" max="5378" width="8" style="9" customWidth="1"/>
    <col min="5379" max="5379" width="7.7265625" style="9" customWidth="1"/>
    <col min="5380" max="5380" width="8.81640625" style="9" bestFit="1" customWidth="1"/>
    <col min="5381" max="5381" width="7.7265625" style="9" bestFit="1" customWidth="1"/>
    <col min="5382" max="5382" width="8.54296875" style="9" bestFit="1" customWidth="1"/>
    <col min="5383" max="5383" width="8.54296875" style="9" customWidth="1"/>
    <col min="5384" max="5384" width="9.81640625" style="9" customWidth="1"/>
    <col min="5385" max="5385" width="7.1796875" style="9" bestFit="1" customWidth="1"/>
    <col min="5386" max="5387" width="9" style="9" bestFit="1" customWidth="1"/>
    <col min="5388" max="5389" width="8.7265625" style="9"/>
    <col min="5390" max="5390" width="8.26953125" style="9" bestFit="1" customWidth="1"/>
    <col min="5391" max="5391" width="8.7265625" style="9" bestFit="1" customWidth="1"/>
    <col min="5392" max="5392" width="7.1796875" style="9" bestFit="1" customWidth="1"/>
    <col min="5393" max="5395" width="8.7265625" style="9"/>
    <col min="5396" max="5396" width="13.81640625" style="9" customWidth="1"/>
    <col min="5397" max="5627" width="8.7265625" style="9"/>
    <col min="5628" max="5628" width="11.453125" style="9" customWidth="1"/>
    <col min="5629" max="5629" width="9.453125" style="9" customWidth="1"/>
    <col min="5630" max="5630" width="11.54296875" style="9" customWidth="1"/>
    <col min="5631" max="5631" width="9.26953125" style="9" customWidth="1"/>
    <col min="5632" max="5632" width="8.54296875" style="9" customWidth="1"/>
    <col min="5633" max="5633" width="8.54296875" style="9" bestFit="1" customWidth="1"/>
    <col min="5634" max="5634" width="8" style="9" customWidth="1"/>
    <col min="5635" max="5635" width="7.7265625" style="9" customWidth="1"/>
    <col min="5636" max="5636" width="8.81640625" style="9" bestFit="1" customWidth="1"/>
    <col min="5637" max="5637" width="7.7265625" style="9" bestFit="1" customWidth="1"/>
    <col min="5638" max="5638" width="8.54296875" style="9" bestFit="1" customWidth="1"/>
    <col min="5639" max="5639" width="8.54296875" style="9" customWidth="1"/>
    <col min="5640" max="5640" width="9.81640625" style="9" customWidth="1"/>
    <col min="5641" max="5641" width="7.1796875" style="9" bestFit="1" customWidth="1"/>
    <col min="5642" max="5643" width="9" style="9" bestFit="1" customWidth="1"/>
    <col min="5644" max="5645" width="8.7265625" style="9"/>
    <col min="5646" max="5646" width="8.26953125" style="9" bestFit="1" customWidth="1"/>
    <col min="5647" max="5647" width="8.7265625" style="9" bestFit="1" customWidth="1"/>
    <col min="5648" max="5648" width="7.1796875" style="9" bestFit="1" customWidth="1"/>
    <col min="5649" max="5651" width="8.7265625" style="9"/>
    <col min="5652" max="5652" width="13.81640625" style="9" customWidth="1"/>
    <col min="5653" max="5883" width="8.7265625" style="9"/>
    <col min="5884" max="5884" width="11.453125" style="9" customWidth="1"/>
    <col min="5885" max="5885" width="9.453125" style="9" customWidth="1"/>
    <col min="5886" max="5886" width="11.54296875" style="9" customWidth="1"/>
    <col min="5887" max="5887" width="9.26953125" style="9" customWidth="1"/>
    <col min="5888" max="5888" width="8.54296875" style="9" customWidth="1"/>
    <col min="5889" max="5889" width="8.54296875" style="9" bestFit="1" customWidth="1"/>
    <col min="5890" max="5890" width="8" style="9" customWidth="1"/>
    <col min="5891" max="5891" width="7.7265625" style="9" customWidth="1"/>
    <col min="5892" max="5892" width="8.81640625" style="9" bestFit="1" customWidth="1"/>
    <col min="5893" max="5893" width="7.7265625" style="9" bestFit="1" customWidth="1"/>
    <col min="5894" max="5894" width="8.54296875" style="9" bestFit="1" customWidth="1"/>
    <col min="5895" max="5895" width="8.54296875" style="9" customWidth="1"/>
    <col min="5896" max="5896" width="9.81640625" style="9" customWidth="1"/>
    <col min="5897" max="5897" width="7.1796875" style="9" bestFit="1" customWidth="1"/>
    <col min="5898" max="5899" width="9" style="9" bestFit="1" customWidth="1"/>
    <col min="5900" max="5901" width="8.7265625" style="9"/>
    <col min="5902" max="5902" width="8.26953125" style="9" bestFit="1" customWidth="1"/>
    <col min="5903" max="5903" width="8.7265625" style="9" bestFit="1" customWidth="1"/>
    <col min="5904" max="5904" width="7.1796875" style="9" bestFit="1" customWidth="1"/>
    <col min="5905" max="5907" width="8.7265625" style="9"/>
    <col min="5908" max="5908" width="13.81640625" style="9" customWidth="1"/>
    <col min="5909" max="6139" width="8.7265625" style="9"/>
    <col min="6140" max="6140" width="11.453125" style="9" customWidth="1"/>
    <col min="6141" max="6141" width="9.453125" style="9" customWidth="1"/>
    <col min="6142" max="6142" width="11.54296875" style="9" customWidth="1"/>
    <col min="6143" max="6143" width="9.26953125" style="9" customWidth="1"/>
    <col min="6144" max="6144" width="8.54296875" style="9" customWidth="1"/>
    <col min="6145" max="6145" width="8.54296875" style="9" bestFit="1" customWidth="1"/>
    <col min="6146" max="6146" width="8" style="9" customWidth="1"/>
    <col min="6147" max="6147" width="7.7265625" style="9" customWidth="1"/>
    <col min="6148" max="6148" width="8.81640625" style="9" bestFit="1" customWidth="1"/>
    <col min="6149" max="6149" width="7.7265625" style="9" bestFit="1" customWidth="1"/>
    <col min="6150" max="6150" width="8.54296875" style="9" bestFit="1" customWidth="1"/>
    <col min="6151" max="6151" width="8.54296875" style="9" customWidth="1"/>
    <col min="6152" max="6152" width="9.81640625" style="9" customWidth="1"/>
    <col min="6153" max="6153" width="7.1796875" style="9" bestFit="1" customWidth="1"/>
    <col min="6154" max="6155" width="9" style="9" bestFit="1" customWidth="1"/>
    <col min="6156" max="6157" width="8.7265625" style="9"/>
    <col min="6158" max="6158" width="8.26953125" style="9" bestFit="1" customWidth="1"/>
    <col min="6159" max="6159" width="8.7265625" style="9" bestFit="1" customWidth="1"/>
    <col min="6160" max="6160" width="7.1796875" style="9" bestFit="1" customWidth="1"/>
    <col min="6161" max="6163" width="8.7265625" style="9"/>
    <col min="6164" max="6164" width="13.81640625" style="9" customWidth="1"/>
    <col min="6165" max="6395" width="8.7265625" style="9"/>
    <col min="6396" max="6396" width="11.453125" style="9" customWidth="1"/>
    <col min="6397" max="6397" width="9.453125" style="9" customWidth="1"/>
    <col min="6398" max="6398" width="11.54296875" style="9" customWidth="1"/>
    <col min="6399" max="6399" width="9.26953125" style="9" customWidth="1"/>
    <col min="6400" max="6400" width="8.54296875" style="9" customWidth="1"/>
    <col min="6401" max="6401" width="8.54296875" style="9" bestFit="1" customWidth="1"/>
    <col min="6402" max="6402" width="8" style="9" customWidth="1"/>
    <col min="6403" max="6403" width="7.7265625" style="9" customWidth="1"/>
    <col min="6404" max="6404" width="8.81640625" style="9" bestFit="1" customWidth="1"/>
    <col min="6405" max="6405" width="7.7265625" style="9" bestFit="1" customWidth="1"/>
    <col min="6406" max="6406" width="8.54296875" style="9" bestFit="1" customWidth="1"/>
    <col min="6407" max="6407" width="8.54296875" style="9" customWidth="1"/>
    <col min="6408" max="6408" width="9.81640625" style="9" customWidth="1"/>
    <col min="6409" max="6409" width="7.1796875" style="9" bestFit="1" customWidth="1"/>
    <col min="6410" max="6411" width="9" style="9" bestFit="1" customWidth="1"/>
    <col min="6412" max="6413" width="8.7265625" style="9"/>
    <col min="6414" max="6414" width="8.26953125" style="9" bestFit="1" customWidth="1"/>
    <col min="6415" max="6415" width="8.7265625" style="9" bestFit="1" customWidth="1"/>
    <col min="6416" max="6416" width="7.1796875" style="9" bestFit="1" customWidth="1"/>
    <col min="6417" max="6419" width="8.7265625" style="9"/>
    <col min="6420" max="6420" width="13.81640625" style="9" customWidth="1"/>
    <col min="6421" max="6651" width="8.7265625" style="9"/>
    <col min="6652" max="6652" width="11.453125" style="9" customWidth="1"/>
    <col min="6653" max="6653" width="9.453125" style="9" customWidth="1"/>
    <col min="6654" max="6654" width="11.54296875" style="9" customWidth="1"/>
    <col min="6655" max="6655" width="9.26953125" style="9" customWidth="1"/>
    <col min="6656" max="6656" width="8.54296875" style="9" customWidth="1"/>
    <col min="6657" max="6657" width="8.54296875" style="9" bestFit="1" customWidth="1"/>
    <col min="6658" max="6658" width="8" style="9" customWidth="1"/>
    <col min="6659" max="6659" width="7.7265625" style="9" customWidth="1"/>
    <col min="6660" max="6660" width="8.81640625" style="9" bestFit="1" customWidth="1"/>
    <col min="6661" max="6661" width="7.7265625" style="9" bestFit="1" customWidth="1"/>
    <col min="6662" max="6662" width="8.54296875" style="9" bestFit="1" customWidth="1"/>
    <col min="6663" max="6663" width="8.54296875" style="9" customWidth="1"/>
    <col min="6664" max="6664" width="9.81640625" style="9" customWidth="1"/>
    <col min="6665" max="6665" width="7.1796875" style="9" bestFit="1" customWidth="1"/>
    <col min="6666" max="6667" width="9" style="9" bestFit="1" customWidth="1"/>
    <col min="6668" max="6669" width="8.7265625" style="9"/>
    <col min="6670" max="6670" width="8.26953125" style="9" bestFit="1" customWidth="1"/>
    <col min="6671" max="6671" width="8.7265625" style="9" bestFit="1" customWidth="1"/>
    <col min="6672" max="6672" width="7.1796875" style="9" bestFit="1" customWidth="1"/>
    <col min="6673" max="6675" width="8.7265625" style="9"/>
    <col min="6676" max="6676" width="13.81640625" style="9" customWidth="1"/>
    <col min="6677" max="6907" width="8.7265625" style="9"/>
    <col min="6908" max="6908" width="11.453125" style="9" customWidth="1"/>
    <col min="6909" max="6909" width="9.453125" style="9" customWidth="1"/>
    <col min="6910" max="6910" width="11.54296875" style="9" customWidth="1"/>
    <col min="6911" max="6911" width="9.26953125" style="9" customWidth="1"/>
    <col min="6912" max="6912" width="8.54296875" style="9" customWidth="1"/>
    <col min="6913" max="6913" width="8.54296875" style="9" bestFit="1" customWidth="1"/>
    <col min="6914" max="6914" width="8" style="9" customWidth="1"/>
    <col min="6915" max="6915" width="7.7265625" style="9" customWidth="1"/>
    <col min="6916" max="6916" width="8.81640625" style="9" bestFit="1" customWidth="1"/>
    <col min="6917" max="6917" width="7.7265625" style="9" bestFit="1" customWidth="1"/>
    <col min="6918" max="6918" width="8.54296875" style="9" bestFit="1" customWidth="1"/>
    <col min="6919" max="6919" width="8.54296875" style="9" customWidth="1"/>
    <col min="6920" max="6920" width="9.81640625" style="9" customWidth="1"/>
    <col min="6921" max="6921" width="7.1796875" style="9" bestFit="1" customWidth="1"/>
    <col min="6922" max="6923" width="9" style="9" bestFit="1" customWidth="1"/>
    <col min="6924" max="6925" width="8.7265625" style="9"/>
    <col min="6926" max="6926" width="8.26953125" style="9" bestFit="1" customWidth="1"/>
    <col min="6927" max="6927" width="8.7265625" style="9" bestFit="1" customWidth="1"/>
    <col min="6928" max="6928" width="7.1796875" style="9" bestFit="1" customWidth="1"/>
    <col min="6929" max="6931" width="8.7265625" style="9"/>
    <col min="6932" max="6932" width="13.81640625" style="9" customWidth="1"/>
    <col min="6933" max="7163" width="8.7265625" style="9"/>
    <col min="7164" max="7164" width="11.453125" style="9" customWidth="1"/>
    <col min="7165" max="7165" width="9.453125" style="9" customWidth="1"/>
    <col min="7166" max="7166" width="11.54296875" style="9" customWidth="1"/>
    <col min="7167" max="7167" width="9.26953125" style="9" customWidth="1"/>
    <col min="7168" max="7168" width="8.54296875" style="9" customWidth="1"/>
    <col min="7169" max="7169" width="8.54296875" style="9" bestFit="1" customWidth="1"/>
    <col min="7170" max="7170" width="8" style="9" customWidth="1"/>
    <col min="7171" max="7171" width="7.7265625" style="9" customWidth="1"/>
    <col min="7172" max="7172" width="8.81640625" style="9" bestFit="1" customWidth="1"/>
    <col min="7173" max="7173" width="7.7265625" style="9" bestFit="1" customWidth="1"/>
    <col min="7174" max="7174" width="8.54296875" style="9" bestFit="1" customWidth="1"/>
    <col min="7175" max="7175" width="8.54296875" style="9" customWidth="1"/>
    <col min="7176" max="7176" width="9.81640625" style="9" customWidth="1"/>
    <col min="7177" max="7177" width="7.1796875" style="9" bestFit="1" customWidth="1"/>
    <col min="7178" max="7179" width="9" style="9" bestFit="1" customWidth="1"/>
    <col min="7180" max="7181" width="8.7265625" style="9"/>
    <col min="7182" max="7182" width="8.26953125" style="9" bestFit="1" customWidth="1"/>
    <col min="7183" max="7183" width="8.7265625" style="9" bestFit="1" customWidth="1"/>
    <col min="7184" max="7184" width="7.1796875" style="9" bestFit="1" customWidth="1"/>
    <col min="7185" max="7187" width="8.7265625" style="9"/>
    <col min="7188" max="7188" width="13.81640625" style="9" customWidth="1"/>
    <col min="7189" max="7419" width="8.7265625" style="9"/>
    <col min="7420" max="7420" width="11.453125" style="9" customWidth="1"/>
    <col min="7421" max="7421" width="9.453125" style="9" customWidth="1"/>
    <col min="7422" max="7422" width="11.54296875" style="9" customWidth="1"/>
    <col min="7423" max="7423" width="9.26953125" style="9" customWidth="1"/>
    <col min="7424" max="7424" width="8.54296875" style="9" customWidth="1"/>
    <col min="7425" max="7425" width="8.54296875" style="9" bestFit="1" customWidth="1"/>
    <col min="7426" max="7426" width="8" style="9" customWidth="1"/>
    <col min="7427" max="7427" width="7.7265625" style="9" customWidth="1"/>
    <col min="7428" max="7428" width="8.81640625" style="9" bestFit="1" customWidth="1"/>
    <col min="7429" max="7429" width="7.7265625" style="9" bestFit="1" customWidth="1"/>
    <col min="7430" max="7430" width="8.54296875" style="9" bestFit="1" customWidth="1"/>
    <col min="7431" max="7431" width="8.54296875" style="9" customWidth="1"/>
    <col min="7432" max="7432" width="9.81640625" style="9" customWidth="1"/>
    <col min="7433" max="7433" width="7.1796875" style="9" bestFit="1" customWidth="1"/>
    <col min="7434" max="7435" width="9" style="9" bestFit="1" customWidth="1"/>
    <col min="7436" max="7437" width="8.7265625" style="9"/>
    <col min="7438" max="7438" width="8.26953125" style="9" bestFit="1" customWidth="1"/>
    <col min="7439" max="7439" width="8.7265625" style="9" bestFit="1" customWidth="1"/>
    <col min="7440" max="7440" width="7.1796875" style="9" bestFit="1" customWidth="1"/>
    <col min="7441" max="7443" width="8.7265625" style="9"/>
    <col min="7444" max="7444" width="13.81640625" style="9" customWidth="1"/>
    <col min="7445" max="7675" width="8.7265625" style="9"/>
    <col min="7676" max="7676" width="11.453125" style="9" customWidth="1"/>
    <col min="7677" max="7677" width="9.453125" style="9" customWidth="1"/>
    <col min="7678" max="7678" width="11.54296875" style="9" customWidth="1"/>
    <col min="7679" max="7679" width="9.26953125" style="9" customWidth="1"/>
    <col min="7680" max="7680" width="8.54296875" style="9" customWidth="1"/>
    <col min="7681" max="7681" width="8.54296875" style="9" bestFit="1" customWidth="1"/>
    <col min="7682" max="7682" width="8" style="9" customWidth="1"/>
    <col min="7683" max="7683" width="7.7265625" style="9" customWidth="1"/>
    <col min="7684" max="7684" width="8.81640625" style="9" bestFit="1" customWidth="1"/>
    <col min="7685" max="7685" width="7.7265625" style="9" bestFit="1" customWidth="1"/>
    <col min="7686" max="7686" width="8.54296875" style="9" bestFit="1" customWidth="1"/>
    <col min="7687" max="7687" width="8.54296875" style="9" customWidth="1"/>
    <col min="7688" max="7688" width="9.81640625" style="9" customWidth="1"/>
    <col min="7689" max="7689" width="7.1796875" style="9" bestFit="1" customWidth="1"/>
    <col min="7690" max="7691" width="9" style="9" bestFit="1" customWidth="1"/>
    <col min="7692" max="7693" width="8.7265625" style="9"/>
    <col min="7694" max="7694" width="8.26953125" style="9" bestFit="1" customWidth="1"/>
    <col min="7695" max="7695" width="8.7265625" style="9" bestFit="1" customWidth="1"/>
    <col min="7696" max="7696" width="7.1796875" style="9" bestFit="1" customWidth="1"/>
    <col min="7697" max="7699" width="8.7265625" style="9"/>
    <col min="7700" max="7700" width="13.81640625" style="9" customWidth="1"/>
    <col min="7701" max="7931" width="8.7265625" style="9"/>
    <col min="7932" max="7932" width="11.453125" style="9" customWidth="1"/>
    <col min="7933" max="7933" width="9.453125" style="9" customWidth="1"/>
    <col min="7934" max="7934" width="11.54296875" style="9" customWidth="1"/>
    <col min="7935" max="7935" width="9.26953125" style="9" customWidth="1"/>
    <col min="7936" max="7936" width="8.54296875" style="9" customWidth="1"/>
    <col min="7937" max="7937" width="8.54296875" style="9" bestFit="1" customWidth="1"/>
    <col min="7938" max="7938" width="8" style="9" customWidth="1"/>
    <col min="7939" max="7939" width="7.7265625" style="9" customWidth="1"/>
    <col min="7940" max="7940" width="8.81640625" style="9" bestFit="1" customWidth="1"/>
    <col min="7941" max="7941" width="7.7265625" style="9" bestFit="1" customWidth="1"/>
    <col min="7942" max="7942" width="8.54296875" style="9" bestFit="1" customWidth="1"/>
    <col min="7943" max="7943" width="8.54296875" style="9" customWidth="1"/>
    <col min="7944" max="7944" width="9.81640625" style="9" customWidth="1"/>
    <col min="7945" max="7945" width="7.1796875" style="9" bestFit="1" customWidth="1"/>
    <col min="7946" max="7947" width="9" style="9" bestFit="1" customWidth="1"/>
    <col min="7948" max="7949" width="8.7265625" style="9"/>
    <col min="7950" max="7950" width="8.26953125" style="9" bestFit="1" customWidth="1"/>
    <col min="7951" max="7951" width="8.7265625" style="9" bestFit="1" customWidth="1"/>
    <col min="7952" max="7952" width="7.1796875" style="9" bestFit="1" customWidth="1"/>
    <col min="7953" max="7955" width="8.7265625" style="9"/>
    <col min="7956" max="7956" width="13.81640625" style="9" customWidth="1"/>
    <col min="7957" max="8187" width="8.7265625" style="9"/>
    <col min="8188" max="8188" width="11.453125" style="9" customWidth="1"/>
    <col min="8189" max="8189" width="9.453125" style="9" customWidth="1"/>
    <col min="8190" max="8190" width="11.54296875" style="9" customWidth="1"/>
    <col min="8191" max="8191" width="9.26953125" style="9" customWidth="1"/>
    <col min="8192" max="8192" width="8.54296875" style="9" customWidth="1"/>
    <col min="8193" max="8193" width="8.54296875" style="9" bestFit="1" customWidth="1"/>
    <col min="8194" max="8194" width="8" style="9" customWidth="1"/>
    <col min="8195" max="8195" width="7.7265625" style="9" customWidth="1"/>
    <col min="8196" max="8196" width="8.81640625" style="9" bestFit="1" customWidth="1"/>
    <col min="8197" max="8197" width="7.7265625" style="9" bestFit="1" customWidth="1"/>
    <col min="8198" max="8198" width="8.54296875" style="9" bestFit="1" customWidth="1"/>
    <col min="8199" max="8199" width="8.54296875" style="9" customWidth="1"/>
    <col min="8200" max="8200" width="9.81640625" style="9" customWidth="1"/>
    <col min="8201" max="8201" width="7.1796875" style="9" bestFit="1" customWidth="1"/>
    <col min="8202" max="8203" width="9" style="9" bestFit="1" customWidth="1"/>
    <col min="8204" max="8205" width="8.7265625" style="9"/>
    <col min="8206" max="8206" width="8.26953125" style="9" bestFit="1" customWidth="1"/>
    <col min="8207" max="8207" width="8.7265625" style="9" bestFit="1" customWidth="1"/>
    <col min="8208" max="8208" width="7.1796875" style="9" bestFit="1" customWidth="1"/>
    <col min="8209" max="8211" width="8.7265625" style="9"/>
    <col min="8212" max="8212" width="13.81640625" style="9" customWidth="1"/>
    <col min="8213" max="8443" width="8.7265625" style="9"/>
    <col min="8444" max="8444" width="11.453125" style="9" customWidth="1"/>
    <col min="8445" max="8445" width="9.453125" style="9" customWidth="1"/>
    <col min="8446" max="8446" width="11.54296875" style="9" customWidth="1"/>
    <col min="8447" max="8447" width="9.26953125" style="9" customWidth="1"/>
    <col min="8448" max="8448" width="8.54296875" style="9" customWidth="1"/>
    <col min="8449" max="8449" width="8.54296875" style="9" bestFit="1" customWidth="1"/>
    <col min="8450" max="8450" width="8" style="9" customWidth="1"/>
    <col min="8451" max="8451" width="7.7265625" style="9" customWidth="1"/>
    <col min="8452" max="8452" width="8.81640625" style="9" bestFit="1" customWidth="1"/>
    <col min="8453" max="8453" width="7.7265625" style="9" bestFit="1" customWidth="1"/>
    <col min="8454" max="8454" width="8.54296875" style="9" bestFit="1" customWidth="1"/>
    <col min="8455" max="8455" width="8.54296875" style="9" customWidth="1"/>
    <col min="8456" max="8456" width="9.81640625" style="9" customWidth="1"/>
    <col min="8457" max="8457" width="7.1796875" style="9" bestFit="1" customWidth="1"/>
    <col min="8458" max="8459" width="9" style="9" bestFit="1" customWidth="1"/>
    <col min="8460" max="8461" width="8.7265625" style="9"/>
    <col min="8462" max="8462" width="8.26953125" style="9" bestFit="1" customWidth="1"/>
    <col min="8463" max="8463" width="8.7265625" style="9" bestFit="1" customWidth="1"/>
    <col min="8464" max="8464" width="7.1796875" style="9" bestFit="1" customWidth="1"/>
    <col min="8465" max="8467" width="8.7265625" style="9"/>
    <col min="8468" max="8468" width="13.81640625" style="9" customWidth="1"/>
    <col min="8469" max="8699" width="8.7265625" style="9"/>
    <col min="8700" max="8700" width="11.453125" style="9" customWidth="1"/>
    <col min="8701" max="8701" width="9.453125" style="9" customWidth="1"/>
    <col min="8702" max="8702" width="11.54296875" style="9" customWidth="1"/>
    <col min="8703" max="8703" width="9.26953125" style="9" customWidth="1"/>
    <col min="8704" max="8704" width="8.54296875" style="9" customWidth="1"/>
    <col min="8705" max="8705" width="8.54296875" style="9" bestFit="1" customWidth="1"/>
    <col min="8706" max="8706" width="8" style="9" customWidth="1"/>
    <col min="8707" max="8707" width="7.7265625" style="9" customWidth="1"/>
    <col min="8708" max="8708" width="8.81640625" style="9" bestFit="1" customWidth="1"/>
    <col min="8709" max="8709" width="7.7265625" style="9" bestFit="1" customWidth="1"/>
    <col min="8710" max="8710" width="8.54296875" style="9" bestFit="1" customWidth="1"/>
    <col min="8711" max="8711" width="8.54296875" style="9" customWidth="1"/>
    <col min="8712" max="8712" width="9.81640625" style="9" customWidth="1"/>
    <col min="8713" max="8713" width="7.1796875" style="9" bestFit="1" customWidth="1"/>
    <col min="8714" max="8715" width="9" style="9" bestFit="1" customWidth="1"/>
    <col min="8716" max="8717" width="8.7265625" style="9"/>
    <col min="8718" max="8718" width="8.26953125" style="9" bestFit="1" customWidth="1"/>
    <col min="8719" max="8719" width="8.7265625" style="9" bestFit="1" customWidth="1"/>
    <col min="8720" max="8720" width="7.1796875" style="9" bestFit="1" customWidth="1"/>
    <col min="8721" max="8723" width="8.7265625" style="9"/>
    <col min="8724" max="8724" width="13.81640625" style="9" customWidth="1"/>
    <col min="8725" max="8955" width="8.7265625" style="9"/>
    <col min="8956" max="8956" width="11.453125" style="9" customWidth="1"/>
    <col min="8957" max="8957" width="9.453125" style="9" customWidth="1"/>
    <col min="8958" max="8958" width="11.54296875" style="9" customWidth="1"/>
    <col min="8959" max="8959" width="9.26953125" style="9" customWidth="1"/>
    <col min="8960" max="8960" width="8.54296875" style="9" customWidth="1"/>
    <col min="8961" max="8961" width="8.54296875" style="9" bestFit="1" customWidth="1"/>
    <col min="8962" max="8962" width="8" style="9" customWidth="1"/>
    <col min="8963" max="8963" width="7.7265625" style="9" customWidth="1"/>
    <col min="8964" max="8964" width="8.81640625" style="9" bestFit="1" customWidth="1"/>
    <col min="8965" max="8965" width="7.7265625" style="9" bestFit="1" customWidth="1"/>
    <col min="8966" max="8966" width="8.54296875" style="9" bestFit="1" customWidth="1"/>
    <col min="8967" max="8967" width="8.54296875" style="9" customWidth="1"/>
    <col min="8968" max="8968" width="9.81640625" style="9" customWidth="1"/>
    <col min="8969" max="8969" width="7.1796875" style="9" bestFit="1" customWidth="1"/>
    <col min="8970" max="8971" width="9" style="9" bestFit="1" customWidth="1"/>
    <col min="8972" max="8973" width="8.7265625" style="9"/>
    <col min="8974" max="8974" width="8.26953125" style="9" bestFit="1" customWidth="1"/>
    <col min="8975" max="8975" width="8.7265625" style="9" bestFit="1" customWidth="1"/>
    <col min="8976" max="8976" width="7.1796875" style="9" bestFit="1" customWidth="1"/>
    <col min="8977" max="8979" width="8.7265625" style="9"/>
    <col min="8980" max="8980" width="13.81640625" style="9" customWidth="1"/>
    <col min="8981" max="9211" width="8.7265625" style="9"/>
    <col min="9212" max="9212" width="11.453125" style="9" customWidth="1"/>
    <col min="9213" max="9213" width="9.453125" style="9" customWidth="1"/>
    <col min="9214" max="9214" width="11.54296875" style="9" customWidth="1"/>
    <col min="9215" max="9215" width="9.26953125" style="9" customWidth="1"/>
    <col min="9216" max="9216" width="8.54296875" style="9" customWidth="1"/>
    <col min="9217" max="9217" width="8.54296875" style="9" bestFit="1" customWidth="1"/>
    <col min="9218" max="9218" width="8" style="9" customWidth="1"/>
    <col min="9219" max="9219" width="7.7265625" style="9" customWidth="1"/>
    <col min="9220" max="9220" width="8.81640625" style="9" bestFit="1" customWidth="1"/>
    <col min="9221" max="9221" width="7.7265625" style="9" bestFit="1" customWidth="1"/>
    <col min="9222" max="9222" width="8.54296875" style="9" bestFit="1" customWidth="1"/>
    <col min="9223" max="9223" width="8.54296875" style="9" customWidth="1"/>
    <col min="9224" max="9224" width="9.81640625" style="9" customWidth="1"/>
    <col min="9225" max="9225" width="7.1796875" style="9" bestFit="1" customWidth="1"/>
    <col min="9226" max="9227" width="9" style="9" bestFit="1" customWidth="1"/>
    <col min="9228" max="9229" width="8.7265625" style="9"/>
    <col min="9230" max="9230" width="8.26953125" style="9" bestFit="1" customWidth="1"/>
    <col min="9231" max="9231" width="8.7265625" style="9" bestFit="1" customWidth="1"/>
    <col min="9232" max="9232" width="7.1796875" style="9" bestFit="1" customWidth="1"/>
    <col min="9233" max="9235" width="8.7265625" style="9"/>
    <col min="9236" max="9236" width="13.81640625" style="9" customWidth="1"/>
    <col min="9237" max="9467" width="8.7265625" style="9"/>
    <col min="9468" max="9468" width="11.453125" style="9" customWidth="1"/>
    <col min="9469" max="9469" width="9.453125" style="9" customWidth="1"/>
    <col min="9470" max="9470" width="11.54296875" style="9" customWidth="1"/>
    <col min="9471" max="9471" width="9.26953125" style="9" customWidth="1"/>
    <col min="9472" max="9472" width="8.54296875" style="9" customWidth="1"/>
    <col min="9473" max="9473" width="8.54296875" style="9" bestFit="1" customWidth="1"/>
    <col min="9474" max="9474" width="8" style="9" customWidth="1"/>
    <col min="9475" max="9475" width="7.7265625" style="9" customWidth="1"/>
    <col min="9476" max="9476" width="8.81640625" style="9" bestFit="1" customWidth="1"/>
    <col min="9477" max="9477" width="7.7265625" style="9" bestFit="1" customWidth="1"/>
    <col min="9478" max="9478" width="8.54296875" style="9" bestFit="1" customWidth="1"/>
    <col min="9479" max="9479" width="8.54296875" style="9" customWidth="1"/>
    <col min="9480" max="9480" width="9.81640625" style="9" customWidth="1"/>
    <col min="9481" max="9481" width="7.1796875" style="9" bestFit="1" customWidth="1"/>
    <col min="9482" max="9483" width="9" style="9" bestFit="1" customWidth="1"/>
    <col min="9484" max="9485" width="8.7265625" style="9"/>
    <col min="9486" max="9486" width="8.26953125" style="9" bestFit="1" customWidth="1"/>
    <col min="9487" max="9487" width="8.7265625" style="9" bestFit="1" customWidth="1"/>
    <col min="9488" max="9488" width="7.1796875" style="9" bestFit="1" customWidth="1"/>
    <col min="9489" max="9491" width="8.7265625" style="9"/>
    <col min="9492" max="9492" width="13.81640625" style="9" customWidth="1"/>
    <col min="9493" max="9723" width="8.7265625" style="9"/>
    <col min="9724" max="9724" width="11.453125" style="9" customWidth="1"/>
    <col min="9725" max="9725" width="9.453125" style="9" customWidth="1"/>
    <col min="9726" max="9726" width="11.54296875" style="9" customWidth="1"/>
    <col min="9727" max="9727" width="9.26953125" style="9" customWidth="1"/>
    <col min="9728" max="9728" width="8.54296875" style="9" customWidth="1"/>
    <col min="9729" max="9729" width="8.54296875" style="9" bestFit="1" customWidth="1"/>
    <col min="9730" max="9730" width="8" style="9" customWidth="1"/>
    <col min="9731" max="9731" width="7.7265625" style="9" customWidth="1"/>
    <col min="9732" max="9732" width="8.81640625" style="9" bestFit="1" customWidth="1"/>
    <col min="9733" max="9733" width="7.7265625" style="9" bestFit="1" customWidth="1"/>
    <col min="9734" max="9734" width="8.54296875" style="9" bestFit="1" customWidth="1"/>
    <col min="9735" max="9735" width="8.54296875" style="9" customWidth="1"/>
    <col min="9736" max="9736" width="9.81640625" style="9" customWidth="1"/>
    <col min="9737" max="9737" width="7.1796875" style="9" bestFit="1" customWidth="1"/>
    <col min="9738" max="9739" width="9" style="9" bestFit="1" customWidth="1"/>
    <col min="9740" max="9741" width="8.7265625" style="9"/>
    <col min="9742" max="9742" width="8.26953125" style="9" bestFit="1" customWidth="1"/>
    <col min="9743" max="9743" width="8.7265625" style="9" bestFit="1" customWidth="1"/>
    <col min="9744" max="9744" width="7.1796875" style="9" bestFit="1" customWidth="1"/>
    <col min="9745" max="9747" width="8.7265625" style="9"/>
    <col min="9748" max="9748" width="13.81640625" style="9" customWidth="1"/>
    <col min="9749" max="9979" width="8.7265625" style="9"/>
    <col min="9980" max="9980" width="11.453125" style="9" customWidth="1"/>
    <col min="9981" max="9981" width="9.453125" style="9" customWidth="1"/>
    <col min="9982" max="9982" width="11.54296875" style="9" customWidth="1"/>
    <col min="9983" max="9983" width="9.26953125" style="9" customWidth="1"/>
    <col min="9984" max="9984" width="8.54296875" style="9" customWidth="1"/>
    <col min="9985" max="9985" width="8.54296875" style="9" bestFit="1" customWidth="1"/>
    <col min="9986" max="9986" width="8" style="9" customWidth="1"/>
    <col min="9987" max="9987" width="7.7265625" style="9" customWidth="1"/>
    <col min="9988" max="9988" width="8.81640625" style="9" bestFit="1" customWidth="1"/>
    <col min="9989" max="9989" width="7.7265625" style="9" bestFit="1" customWidth="1"/>
    <col min="9990" max="9990" width="8.54296875" style="9" bestFit="1" customWidth="1"/>
    <col min="9991" max="9991" width="8.54296875" style="9" customWidth="1"/>
    <col min="9992" max="9992" width="9.81640625" style="9" customWidth="1"/>
    <col min="9993" max="9993" width="7.1796875" style="9" bestFit="1" customWidth="1"/>
    <col min="9994" max="9995" width="9" style="9" bestFit="1" customWidth="1"/>
    <col min="9996" max="9997" width="8.7265625" style="9"/>
    <col min="9998" max="9998" width="8.26953125" style="9" bestFit="1" customWidth="1"/>
    <col min="9999" max="9999" width="8.7265625" style="9" bestFit="1" customWidth="1"/>
    <col min="10000" max="10000" width="7.1796875" style="9" bestFit="1" customWidth="1"/>
    <col min="10001" max="10003" width="8.7265625" style="9"/>
    <col min="10004" max="10004" width="13.81640625" style="9" customWidth="1"/>
    <col min="10005" max="10235" width="8.7265625" style="9"/>
    <col min="10236" max="10236" width="11.453125" style="9" customWidth="1"/>
    <col min="10237" max="10237" width="9.453125" style="9" customWidth="1"/>
    <col min="10238" max="10238" width="11.54296875" style="9" customWidth="1"/>
    <col min="10239" max="10239" width="9.26953125" style="9" customWidth="1"/>
    <col min="10240" max="10240" width="8.54296875" style="9" customWidth="1"/>
    <col min="10241" max="10241" width="8.54296875" style="9" bestFit="1" customWidth="1"/>
    <col min="10242" max="10242" width="8" style="9" customWidth="1"/>
    <col min="10243" max="10243" width="7.7265625" style="9" customWidth="1"/>
    <col min="10244" max="10244" width="8.81640625" style="9" bestFit="1" customWidth="1"/>
    <col min="10245" max="10245" width="7.7265625" style="9" bestFit="1" customWidth="1"/>
    <col min="10246" max="10246" width="8.54296875" style="9" bestFit="1" customWidth="1"/>
    <col min="10247" max="10247" width="8.54296875" style="9" customWidth="1"/>
    <col min="10248" max="10248" width="9.81640625" style="9" customWidth="1"/>
    <col min="10249" max="10249" width="7.1796875" style="9" bestFit="1" customWidth="1"/>
    <col min="10250" max="10251" width="9" style="9" bestFit="1" customWidth="1"/>
    <col min="10252" max="10253" width="8.7265625" style="9"/>
    <col min="10254" max="10254" width="8.26953125" style="9" bestFit="1" customWidth="1"/>
    <col min="10255" max="10255" width="8.7265625" style="9" bestFit="1" customWidth="1"/>
    <col min="10256" max="10256" width="7.1796875" style="9" bestFit="1" customWidth="1"/>
    <col min="10257" max="10259" width="8.7265625" style="9"/>
    <col min="10260" max="10260" width="13.81640625" style="9" customWidth="1"/>
    <col min="10261" max="10491" width="8.7265625" style="9"/>
    <col min="10492" max="10492" width="11.453125" style="9" customWidth="1"/>
    <col min="10493" max="10493" width="9.453125" style="9" customWidth="1"/>
    <col min="10494" max="10494" width="11.54296875" style="9" customWidth="1"/>
    <col min="10495" max="10495" width="9.26953125" style="9" customWidth="1"/>
    <col min="10496" max="10496" width="8.54296875" style="9" customWidth="1"/>
    <col min="10497" max="10497" width="8.54296875" style="9" bestFit="1" customWidth="1"/>
    <col min="10498" max="10498" width="8" style="9" customWidth="1"/>
    <col min="10499" max="10499" width="7.7265625" style="9" customWidth="1"/>
    <col min="10500" max="10500" width="8.81640625" style="9" bestFit="1" customWidth="1"/>
    <col min="10501" max="10501" width="7.7265625" style="9" bestFit="1" customWidth="1"/>
    <col min="10502" max="10502" width="8.54296875" style="9" bestFit="1" customWidth="1"/>
    <col min="10503" max="10503" width="8.54296875" style="9" customWidth="1"/>
    <col min="10504" max="10504" width="9.81640625" style="9" customWidth="1"/>
    <col min="10505" max="10505" width="7.1796875" style="9" bestFit="1" customWidth="1"/>
    <col min="10506" max="10507" width="9" style="9" bestFit="1" customWidth="1"/>
    <col min="10508" max="10509" width="8.7265625" style="9"/>
    <col min="10510" max="10510" width="8.26953125" style="9" bestFit="1" customWidth="1"/>
    <col min="10511" max="10511" width="8.7265625" style="9" bestFit="1" customWidth="1"/>
    <col min="10512" max="10512" width="7.1796875" style="9" bestFit="1" customWidth="1"/>
    <col min="10513" max="10515" width="8.7265625" style="9"/>
    <col min="10516" max="10516" width="13.81640625" style="9" customWidth="1"/>
    <col min="10517" max="10747" width="8.7265625" style="9"/>
    <col min="10748" max="10748" width="11.453125" style="9" customWidth="1"/>
    <col min="10749" max="10749" width="9.453125" style="9" customWidth="1"/>
    <col min="10750" max="10750" width="11.54296875" style="9" customWidth="1"/>
    <col min="10751" max="10751" width="9.26953125" style="9" customWidth="1"/>
    <col min="10752" max="10752" width="8.54296875" style="9" customWidth="1"/>
    <col min="10753" max="10753" width="8.54296875" style="9" bestFit="1" customWidth="1"/>
    <col min="10754" max="10754" width="8" style="9" customWidth="1"/>
    <col min="10755" max="10755" width="7.7265625" style="9" customWidth="1"/>
    <col min="10756" max="10756" width="8.81640625" style="9" bestFit="1" customWidth="1"/>
    <col min="10757" max="10757" width="7.7265625" style="9" bestFit="1" customWidth="1"/>
    <col min="10758" max="10758" width="8.54296875" style="9" bestFit="1" customWidth="1"/>
    <col min="10759" max="10759" width="8.54296875" style="9" customWidth="1"/>
    <col min="10760" max="10760" width="9.81640625" style="9" customWidth="1"/>
    <col min="10761" max="10761" width="7.1796875" style="9" bestFit="1" customWidth="1"/>
    <col min="10762" max="10763" width="9" style="9" bestFit="1" customWidth="1"/>
    <col min="10764" max="10765" width="8.7265625" style="9"/>
    <col min="10766" max="10766" width="8.26953125" style="9" bestFit="1" customWidth="1"/>
    <col min="10767" max="10767" width="8.7265625" style="9" bestFit="1" customWidth="1"/>
    <col min="10768" max="10768" width="7.1796875" style="9" bestFit="1" customWidth="1"/>
    <col min="10769" max="10771" width="8.7265625" style="9"/>
    <col min="10772" max="10772" width="13.81640625" style="9" customWidth="1"/>
    <col min="10773" max="11003" width="8.7265625" style="9"/>
    <col min="11004" max="11004" width="11.453125" style="9" customWidth="1"/>
    <col min="11005" max="11005" width="9.453125" style="9" customWidth="1"/>
    <col min="11006" max="11006" width="11.54296875" style="9" customWidth="1"/>
    <col min="11007" max="11007" width="9.26953125" style="9" customWidth="1"/>
    <col min="11008" max="11008" width="8.54296875" style="9" customWidth="1"/>
    <col min="11009" max="11009" width="8.54296875" style="9" bestFit="1" customWidth="1"/>
    <col min="11010" max="11010" width="8" style="9" customWidth="1"/>
    <col min="11011" max="11011" width="7.7265625" style="9" customWidth="1"/>
    <col min="11012" max="11012" width="8.81640625" style="9" bestFit="1" customWidth="1"/>
    <col min="11013" max="11013" width="7.7265625" style="9" bestFit="1" customWidth="1"/>
    <col min="11014" max="11014" width="8.54296875" style="9" bestFit="1" customWidth="1"/>
    <col min="11015" max="11015" width="8.54296875" style="9" customWidth="1"/>
    <col min="11016" max="11016" width="9.81640625" style="9" customWidth="1"/>
    <col min="11017" max="11017" width="7.1796875" style="9" bestFit="1" customWidth="1"/>
    <col min="11018" max="11019" width="9" style="9" bestFit="1" customWidth="1"/>
    <col min="11020" max="11021" width="8.7265625" style="9"/>
    <col min="11022" max="11022" width="8.26953125" style="9" bestFit="1" customWidth="1"/>
    <col min="11023" max="11023" width="8.7265625" style="9" bestFit="1" customWidth="1"/>
    <col min="11024" max="11024" width="7.1796875" style="9" bestFit="1" customWidth="1"/>
    <col min="11025" max="11027" width="8.7265625" style="9"/>
    <col min="11028" max="11028" width="13.81640625" style="9" customWidth="1"/>
    <col min="11029" max="11259" width="8.7265625" style="9"/>
    <col min="11260" max="11260" width="11.453125" style="9" customWidth="1"/>
    <col min="11261" max="11261" width="9.453125" style="9" customWidth="1"/>
    <col min="11262" max="11262" width="11.54296875" style="9" customWidth="1"/>
    <col min="11263" max="11263" width="9.26953125" style="9" customWidth="1"/>
    <col min="11264" max="11264" width="8.54296875" style="9" customWidth="1"/>
    <col min="11265" max="11265" width="8.54296875" style="9" bestFit="1" customWidth="1"/>
    <col min="11266" max="11266" width="8" style="9" customWidth="1"/>
    <col min="11267" max="11267" width="7.7265625" style="9" customWidth="1"/>
    <col min="11268" max="11268" width="8.81640625" style="9" bestFit="1" customWidth="1"/>
    <col min="11269" max="11269" width="7.7265625" style="9" bestFit="1" customWidth="1"/>
    <col min="11270" max="11270" width="8.54296875" style="9" bestFit="1" customWidth="1"/>
    <col min="11271" max="11271" width="8.54296875" style="9" customWidth="1"/>
    <col min="11272" max="11272" width="9.81640625" style="9" customWidth="1"/>
    <col min="11273" max="11273" width="7.1796875" style="9" bestFit="1" customWidth="1"/>
    <col min="11274" max="11275" width="9" style="9" bestFit="1" customWidth="1"/>
    <col min="11276" max="11277" width="8.7265625" style="9"/>
    <col min="11278" max="11278" width="8.26953125" style="9" bestFit="1" customWidth="1"/>
    <col min="11279" max="11279" width="8.7265625" style="9" bestFit="1" customWidth="1"/>
    <col min="11280" max="11280" width="7.1796875" style="9" bestFit="1" customWidth="1"/>
    <col min="11281" max="11283" width="8.7265625" style="9"/>
    <col min="11284" max="11284" width="13.81640625" style="9" customWidth="1"/>
    <col min="11285" max="11515" width="8.7265625" style="9"/>
    <col min="11516" max="11516" width="11.453125" style="9" customWidth="1"/>
    <col min="11517" max="11517" width="9.453125" style="9" customWidth="1"/>
    <col min="11518" max="11518" width="11.54296875" style="9" customWidth="1"/>
    <col min="11519" max="11519" width="9.26953125" style="9" customWidth="1"/>
    <col min="11520" max="11520" width="8.54296875" style="9" customWidth="1"/>
    <col min="11521" max="11521" width="8.54296875" style="9" bestFit="1" customWidth="1"/>
    <col min="11522" max="11522" width="8" style="9" customWidth="1"/>
    <col min="11523" max="11523" width="7.7265625" style="9" customWidth="1"/>
    <col min="11524" max="11524" width="8.81640625" style="9" bestFit="1" customWidth="1"/>
    <col min="11525" max="11525" width="7.7265625" style="9" bestFit="1" customWidth="1"/>
    <col min="11526" max="11526" width="8.54296875" style="9" bestFit="1" customWidth="1"/>
    <col min="11527" max="11527" width="8.54296875" style="9" customWidth="1"/>
    <col min="11528" max="11528" width="9.81640625" style="9" customWidth="1"/>
    <col min="11529" max="11529" width="7.1796875" style="9" bestFit="1" customWidth="1"/>
    <col min="11530" max="11531" width="9" style="9" bestFit="1" customWidth="1"/>
    <col min="11532" max="11533" width="8.7265625" style="9"/>
    <col min="11534" max="11534" width="8.26953125" style="9" bestFit="1" customWidth="1"/>
    <col min="11535" max="11535" width="8.7265625" style="9" bestFit="1" customWidth="1"/>
    <col min="11536" max="11536" width="7.1796875" style="9" bestFit="1" customWidth="1"/>
    <col min="11537" max="11539" width="8.7265625" style="9"/>
    <col min="11540" max="11540" width="13.81640625" style="9" customWidth="1"/>
    <col min="11541" max="11771" width="8.7265625" style="9"/>
    <col min="11772" max="11772" width="11.453125" style="9" customWidth="1"/>
    <col min="11773" max="11773" width="9.453125" style="9" customWidth="1"/>
    <col min="11774" max="11774" width="11.54296875" style="9" customWidth="1"/>
    <col min="11775" max="11775" width="9.26953125" style="9" customWidth="1"/>
    <col min="11776" max="11776" width="8.54296875" style="9" customWidth="1"/>
    <col min="11777" max="11777" width="8.54296875" style="9" bestFit="1" customWidth="1"/>
    <col min="11778" max="11778" width="8" style="9" customWidth="1"/>
    <col min="11779" max="11779" width="7.7265625" style="9" customWidth="1"/>
    <col min="11780" max="11780" width="8.81640625" style="9" bestFit="1" customWidth="1"/>
    <col min="11781" max="11781" width="7.7265625" style="9" bestFit="1" customWidth="1"/>
    <col min="11782" max="11782" width="8.54296875" style="9" bestFit="1" customWidth="1"/>
    <col min="11783" max="11783" width="8.54296875" style="9" customWidth="1"/>
    <col min="11784" max="11784" width="9.81640625" style="9" customWidth="1"/>
    <col min="11785" max="11785" width="7.1796875" style="9" bestFit="1" customWidth="1"/>
    <col min="11786" max="11787" width="9" style="9" bestFit="1" customWidth="1"/>
    <col min="11788" max="11789" width="8.7265625" style="9"/>
    <col min="11790" max="11790" width="8.26953125" style="9" bestFit="1" customWidth="1"/>
    <col min="11791" max="11791" width="8.7265625" style="9" bestFit="1" customWidth="1"/>
    <col min="11792" max="11792" width="7.1796875" style="9" bestFit="1" customWidth="1"/>
    <col min="11793" max="11795" width="8.7265625" style="9"/>
    <col min="11796" max="11796" width="13.81640625" style="9" customWidth="1"/>
    <col min="11797" max="12027" width="8.7265625" style="9"/>
    <col min="12028" max="12028" width="11.453125" style="9" customWidth="1"/>
    <col min="12029" max="12029" width="9.453125" style="9" customWidth="1"/>
    <col min="12030" max="12030" width="11.54296875" style="9" customWidth="1"/>
    <col min="12031" max="12031" width="9.26953125" style="9" customWidth="1"/>
    <col min="12032" max="12032" width="8.54296875" style="9" customWidth="1"/>
    <col min="12033" max="12033" width="8.54296875" style="9" bestFit="1" customWidth="1"/>
    <col min="12034" max="12034" width="8" style="9" customWidth="1"/>
    <col min="12035" max="12035" width="7.7265625" style="9" customWidth="1"/>
    <col min="12036" max="12036" width="8.81640625" style="9" bestFit="1" customWidth="1"/>
    <col min="12037" max="12037" width="7.7265625" style="9" bestFit="1" customWidth="1"/>
    <col min="12038" max="12038" width="8.54296875" style="9" bestFit="1" customWidth="1"/>
    <col min="12039" max="12039" width="8.54296875" style="9" customWidth="1"/>
    <col min="12040" max="12040" width="9.81640625" style="9" customWidth="1"/>
    <col min="12041" max="12041" width="7.1796875" style="9" bestFit="1" customWidth="1"/>
    <col min="12042" max="12043" width="9" style="9" bestFit="1" customWidth="1"/>
    <col min="12044" max="12045" width="8.7265625" style="9"/>
    <col min="12046" max="12046" width="8.26953125" style="9" bestFit="1" customWidth="1"/>
    <col min="12047" max="12047" width="8.7265625" style="9" bestFit="1" customWidth="1"/>
    <col min="12048" max="12048" width="7.1796875" style="9" bestFit="1" customWidth="1"/>
    <col min="12049" max="12051" width="8.7265625" style="9"/>
    <col min="12052" max="12052" width="13.81640625" style="9" customWidth="1"/>
    <col min="12053" max="12283" width="8.7265625" style="9"/>
    <col min="12284" max="12284" width="11.453125" style="9" customWidth="1"/>
    <col min="12285" max="12285" width="9.453125" style="9" customWidth="1"/>
    <col min="12286" max="12286" width="11.54296875" style="9" customWidth="1"/>
    <col min="12287" max="12287" width="9.26953125" style="9" customWidth="1"/>
    <col min="12288" max="12288" width="8.54296875" style="9" customWidth="1"/>
    <col min="12289" max="12289" width="8.54296875" style="9" bestFit="1" customWidth="1"/>
    <col min="12290" max="12290" width="8" style="9" customWidth="1"/>
    <col min="12291" max="12291" width="7.7265625" style="9" customWidth="1"/>
    <col min="12292" max="12292" width="8.81640625" style="9" bestFit="1" customWidth="1"/>
    <col min="12293" max="12293" width="7.7265625" style="9" bestFit="1" customWidth="1"/>
    <col min="12294" max="12294" width="8.54296875" style="9" bestFit="1" customWidth="1"/>
    <col min="12295" max="12295" width="8.54296875" style="9" customWidth="1"/>
    <col min="12296" max="12296" width="9.81640625" style="9" customWidth="1"/>
    <col min="12297" max="12297" width="7.1796875" style="9" bestFit="1" customWidth="1"/>
    <col min="12298" max="12299" width="9" style="9" bestFit="1" customWidth="1"/>
    <col min="12300" max="12301" width="8.7265625" style="9"/>
    <col min="12302" max="12302" width="8.26953125" style="9" bestFit="1" customWidth="1"/>
    <col min="12303" max="12303" width="8.7265625" style="9" bestFit="1" customWidth="1"/>
    <col min="12304" max="12304" width="7.1796875" style="9" bestFit="1" customWidth="1"/>
    <col min="12305" max="12307" width="8.7265625" style="9"/>
    <col min="12308" max="12308" width="13.81640625" style="9" customWidth="1"/>
    <col min="12309" max="12539" width="8.7265625" style="9"/>
    <col min="12540" max="12540" width="11.453125" style="9" customWidth="1"/>
    <col min="12541" max="12541" width="9.453125" style="9" customWidth="1"/>
    <col min="12542" max="12542" width="11.54296875" style="9" customWidth="1"/>
    <col min="12543" max="12543" width="9.26953125" style="9" customWidth="1"/>
    <col min="12544" max="12544" width="8.54296875" style="9" customWidth="1"/>
    <col min="12545" max="12545" width="8.54296875" style="9" bestFit="1" customWidth="1"/>
    <col min="12546" max="12546" width="8" style="9" customWidth="1"/>
    <col min="12547" max="12547" width="7.7265625" style="9" customWidth="1"/>
    <col min="12548" max="12548" width="8.81640625" style="9" bestFit="1" customWidth="1"/>
    <col min="12549" max="12549" width="7.7265625" style="9" bestFit="1" customWidth="1"/>
    <col min="12550" max="12550" width="8.54296875" style="9" bestFit="1" customWidth="1"/>
    <col min="12551" max="12551" width="8.54296875" style="9" customWidth="1"/>
    <col min="12552" max="12552" width="9.81640625" style="9" customWidth="1"/>
    <col min="12553" max="12553" width="7.1796875" style="9" bestFit="1" customWidth="1"/>
    <col min="12554" max="12555" width="9" style="9" bestFit="1" customWidth="1"/>
    <col min="12556" max="12557" width="8.7265625" style="9"/>
    <col min="12558" max="12558" width="8.26953125" style="9" bestFit="1" customWidth="1"/>
    <col min="12559" max="12559" width="8.7265625" style="9" bestFit="1" customWidth="1"/>
    <col min="12560" max="12560" width="7.1796875" style="9" bestFit="1" customWidth="1"/>
    <col min="12561" max="12563" width="8.7265625" style="9"/>
    <col min="12564" max="12564" width="13.81640625" style="9" customWidth="1"/>
    <col min="12565" max="12795" width="8.7265625" style="9"/>
    <col min="12796" max="12796" width="11.453125" style="9" customWidth="1"/>
    <col min="12797" max="12797" width="9.453125" style="9" customWidth="1"/>
    <col min="12798" max="12798" width="11.54296875" style="9" customWidth="1"/>
    <col min="12799" max="12799" width="9.26953125" style="9" customWidth="1"/>
    <col min="12800" max="12800" width="8.54296875" style="9" customWidth="1"/>
    <col min="12801" max="12801" width="8.54296875" style="9" bestFit="1" customWidth="1"/>
    <col min="12802" max="12802" width="8" style="9" customWidth="1"/>
    <col min="12803" max="12803" width="7.7265625" style="9" customWidth="1"/>
    <col min="12804" max="12804" width="8.81640625" style="9" bestFit="1" customWidth="1"/>
    <col min="12805" max="12805" width="7.7265625" style="9" bestFit="1" customWidth="1"/>
    <col min="12806" max="12806" width="8.54296875" style="9" bestFit="1" customWidth="1"/>
    <col min="12807" max="12807" width="8.54296875" style="9" customWidth="1"/>
    <col min="12808" max="12808" width="9.81640625" style="9" customWidth="1"/>
    <col min="12809" max="12809" width="7.1796875" style="9" bestFit="1" customWidth="1"/>
    <col min="12810" max="12811" width="9" style="9" bestFit="1" customWidth="1"/>
    <col min="12812" max="12813" width="8.7265625" style="9"/>
    <col min="12814" max="12814" width="8.26953125" style="9" bestFit="1" customWidth="1"/>
    <col min="12815" max="12815" width="8.7265625" style="9" bestFit="1" customWidth="1"/>
    <col min="12816" max="12816" width="7.1796875" style="9" bestFit="1" customWidth="1"/>
    <col min="12817" max="12819" width="8.7265625" style="9"/>
    <col min="12820" max="12820" width="13.81640625" style="9" customWidth="1"/>
    <col min="12821" max="13051" width="8.7265625" style="9"/>
    <col min="13052" max="13052" width="11.453125" style="9" customWidth="1"/>
    <col min="13053" max="13053" width="9.453125" style="9" customWidth="1"/>
    <col min="13054" max="13054" width="11.54296875" style="9" customWidth="1"/>
    <col min="13055" max="13055" width="9.26953125" style="9" customWidth="1"/>
    <col min="13056" max="13056" width="8.54296875" style="9" customWidth="1"/>
    <col min="13057" max="13057" width="8.54296875" style="9" bestFit="1" customWidth="1"/>
    <col min="13058" max="13058" width="8" style="9" customWidth="1"/>
    <col min="13059" max="13059" width="7.7265625" style="9" customWidth="1"/>
    <col min="13060" max="13060" width="8.81640625" style="9" bestFit="1" customWidth="1"/>
    <col min="13061" max="13061" width="7.7265625" style="9" bestFit="1" customWidth="1"/>
    <col min="13062" max="13062" width="8.54296875" style="9" bestFit="1" customWidth="1"/>
    <col min="13063" max="13063" width="8.54296875" style="9" customWidth="1"/>
    <col min="13064" max="13064" width="9.81640625" style="9" customWidth="1"/>
    <col min="13065" max="13065" width="7.1796875" style="9" bestFit="1" customWidth="1"/>
    <col min="13066" max="13067" width="9" style="9" bestFit="1" customWidth="1"/>
    <col min="13068" max="13069" width="8.7265625" style="9"/>
    <col min="13070" max="13070" width="8.26953125" style="9" bestFit="1" customWidth="1"/>
    <col min="13071" max="13071" width="8.7265625" style="9" bestFit="1" customWidth="1"/>
    <col min="13072" max="13072" width="7.1796875" style="9" bestFit="1" customWidth="1"/>
    <col min="13073" max="13075" width="8.7265625" style="9"/>
    <col min="13076" max="13076" width="13.81640625" style="9" customWidth="1"/>
    <col min="13077" max="13307" width="8.7265625" style="9"/>
    <col min="13308" max="13308" width="11.453125" style="9" customWidth="1"/>
    <col min="13309" max="13309" width="9.453125" style="9" customWidth="1"/>
    <col min="13310" max="13310" width="11.54296875" style="9" customWidth="1"/>
    <col min="13311" max="13311" width="9.26953125" style="9" customWidth="1"/>
    <col min="13312" max="13312" width="8.54296875" style="9" customWidth="1"/>
    <col min="13313" max="13313" width="8.54296875" style="9" bestFit="1" customWidth="1"/>
    <col min="13314" max="13314" width="8" style="9" customWidth="1"/>
    <col min="13315" max="13315" width="7.7265625" style="9" customWidth="1"/>
    <col min="13316" max="13316" width="8.81640625" style="9" bestFit="1" customWidth="1"/>
    <col min="13317" max="13317" width="7.7265625" style="9" bestFit="1" customWidth="1"/>
    <col min="13318" max="13318" width="8.54296875" style="9" bestFit="1" customWidth="1"/>
    <col min="13319" max="13319" width="8.54296875" style="9" customWidth="1"/>
    <col min="13320" max="13320" width="9.81640625" style="9" customWidth="1"/>
    <col min="13321" max="13321" width="7.1796875" style="9" bestFit="1" customWidth="1"/>
    <col min="13322" max="13323" width="9" style="9" bestFit="1" customWidth="1"/>
    <col min="13324" max="13325" width="8.7265625" style="9"/>
    <col min="13326" max="13326" width="8.26953125" style="9" bestFit="1" customWidth="1"/>
    <col min="13327" max="13327" width="8.7265625" style="9" bestFit="1" customWidth="1"/>
    <col min="13328" max="13328" width="7.1796875" style="9" bestFit="1" customWidth="1"/>
    <col min="13329" max="13331" width="8.7265625" style="9"/>
    <col min="13332" max="13332" width="13.81640625" style="9" customWidth="1"/>
    <col min="13333" max="13563" width="8.7265625" style="9"/>
    <col min="13564" max="13564" width="11.453125" style="9" customWidth="1"/>
    <col min="13565" max="13565" width="9.453125" style="9" customWidth="1"/>
    <col min="13566" max="13566" width="11.54296875" style="9" customWidth="1"/>
    <col min="13567" max="13567" width="9.26953125" style="9" customWidth="1"/>
    <col min="13568" max="13568" width="8.54296875" style="9" customWidth="1"/>
    <col min="13569" max="13569" width="8.54296875" style="9" bestFit="1" customWidth="1"/>
    <col min="13570" max="13570" width="8" style="9" customWidth="1"/>
    <col min="13571" max="13571" width="7.7265625" style="9" customWidth="1"/>
    <col min="13572" max="13572" width="8.81640625" style="9" bestFit="1" customWidth="1"/>
    <col min="13573" max="13573" width="7.7265625" style="9" bestFit="1" customWidth="1"/>
    <col min="13574" max="13574" width="8.54296875" style="9" bestFit="1" customWidth="1"/>
    <col min="13575" max="13575" width="8.54296875" style="9" customWidth="1"/>
    <col min="13576" max="13576" width="9.81640625" style="9" customWidth="1"/>
    <col min="13577" max="13577" width="7.1796875" style="9" bestFit="1" customWidth="1"/>
    <col min="13578" max="13579" width="9" style="9" bestFit="1" customWidth="1"/>
    <col min="13580" max="13581" width="8.7265625" style="9"/>
    <col min="13582" max="13582" width="8.26953125" style="9" bestFit="1" customWidth="1"/>
    <col min="13583" max="13583" width="8.7265625" style="9" bestFit="1" customWidth="1"/>
    <col min="13584" max="13584" width="7.1796875" style="9" bestFit="1" customWidth="1"/>
    <col min="13585" max="13587" width="8.7265625" style="9"/>
    <col min="13588" max="13588" width="13.81640625" style="9" customWidth="1"/>
    <col min="13589" max="13819" width="8.7265625" style="9"/>
    <col min="13820" max="13820" width="11.453125" style="9" customWidth="1"/>
    <col min="13821" max="13821" width="9.453125" style="9" customWidth="1"/>
    <col min="13822" max="13822" width="11.54296875" style="9" customWidth="1"/>
    <col min="13823" max="13823" width="9.26953125" style="9" customWidth="1"/>
    <col min="13824" max="13824" width="8.54296875" style="9" customWidth="1"/>
    <col min="13825" max="13825" width="8.54296875" style="9" bestFit="1" customWidth="1"/>
    <col min="13826" max="13826" width="8" style="9" customWidth="1"/>
    <col min="13827" max="13827" width="7.7265625" style="9" customWidth="1"/>
    <col min="13828" max="13828" width="8.81640625" style="9" bestFit="1" customWidth="1"/>
    <col min="13829" max="13829" width="7.7265625" style="9" bestFit="1" customWidth="1"/>
    <col min="13830" max="13830" width="8.54296875" style="9" bestFit="1" customWidth="1"/>
    <col min="13831" max="13831" width="8.54296875" style="9" customWidth="1"/>
    <col min="13832" max="13832" width="9.81640625" style="9" customWidth="1"/>
    <col min="13833" max="13833" width="7.1796875" style="9" bestFit="1" customWidth="1"/>
    <col min="13834" max="13835" width="9" style="9" bestFit="1" customWidth="1"/>
    <col min="13836" max="13837" width="8.7265625" style="9"/>
    <col min="13838" max="13838" width="8.26953125" style="9" bestFit="1" customWidth="1"/>
    <col min="13839" max="13839" width="8.7265625" style="9" bestFit="1" customWidth="1"/>
    <col min="13840" max="13840" width="7.1796875" style="9" bestFit="1" customWidth="1"/>
    <col min="13841" max="13843" width="8.7265625" style="9"/>
    <col min="13844" max="13844" width="13.81640625" style="9" customWidth="1"/>
    <col min="13845" max="14075" width="8.7265625" style="9"/>
    <col min="14076" max="14076" width="11.453125" style="9" customWidth="1"/>
    <col min="14077" max="14077" width="9.453125" style="9" customWidth="1"/>
    <col min="14078" max="14078" width="11.54296875" style="9" customWidth="1"/>
    <col min="14079" max="14079" width="9.26953125" style="9" customWidth="1"/>
    <col min="14080" max="14080" width="8.54296875" style="9" customWidth="1"/>
    <col min="14081" max="14081" width="8.54296875" style="9" bestFit="1" customWidth="1"/>
    <col min="14082" max="14082" width="8" style="9" customWidth="1"/>
    <col min="14083" max="14083" width="7.7265625" style="9" customWidth="1"/>
    <col min="14084" max="14084" width="8.81640625" style="9" bestFit="1" customWidth="1"/>
    <col min="14085" max="14085" width="7.7265625" style="9" bestFit="1" customWidth="1"/>
    <col min="14086" max="14086" width="8.54296875" style="9" bestFit="1" customWidth="1"/>
    <col min="14087" max="14087" width="8.54296875" style="9" customWidth="1"/>
    <col min="14088" max="14088" width="9.81640625" style="9" customWidth="1"/>
    <col min="14089" max="14089" width="7.1796875" style="9" bestFit="1" customWidth="1"/>
    <col min="14090" max="14091" width="9" style="9" bestFit="1" customWidth="1"/>
    <col min="14092" max="14093" width="8.7265625" style="9"/>
    <col min="14094" max="14094" width="8.26953125" style="9" bestFit="1" customWidth="1"/>
    <col min="14095" max="14095" width="8.7265625" style="9" bestFit="1" customWidth="1"/>
    <col min="14096" max="14096" width="7.1796875" style="9" bestFit="1" customWidth="1"/>
    <col min="14097" max="14099" width="8.7265625" style="9"/>
    <col min="14100" max="14100" width="13.81640625" style="9" customWidth="1"/>
    <col min="14101" max="14331" width="8.7265625" style="9"/>
    <col min="14332" max="14332" width="11.453125" style="9" customWidth="1"/>
    <col min="14333" max="14333" width="9.453125" style="9" customWidth="1"/>
    <col min="14334" max="14334" width="11.54296875" style="9" customWidth="1"/>
    <col min="14335" max="14335" width="9.26953125" style="9" customWidth="1"/>
    <col min="14336" max="14336" width="8.54296875" style="9" customWidth="1"/>
    <col min="14337" max="14337" width="8.54296875" style="9" bestFit="1" customWidth="1"/>
    <col min="14338" max="14338" width="8" style="9" customWidth="1"/>
    <col min="14339" max="14339" width="7.7265625" style="9" customWidth="1"/>
    <col min="14340" max="14340" width="8.81640625" style="9" bestFit="1" customWidth="1"/>
    <col min="14341" max="14341" width="7.7265625" style="9" bestFit="1" customWidth="1"/>
    <col min="14342" max="14342" width="8.54296875" style="9" bestFit="1" customWidth="1"/>
    <col min="14343" max="14343" width="8.54296875" style="9" customWidth="1"/>
    <col min="14344" max="14344" width="9.81640625" style="9" customWidth="1"/>
    <col min="14345" max="14345" width="7.1796875" style="9" bestFit="1" customWidth="1"/>
    <col min="14346" max="14347" width="9" style="9" bestFit="1" customWidth="1"/>
    <col min="14348" max="14349" width="8.7265625" style="9"/>
    <col min="14350" max="14350" width="8.26953125" style="9" bestFit="1" customWidth="1"/>
    <col min="14351" max="14351" width="8.7265625" style="9" bestFit="1" customWidth="1"/>
    <col min="14352" max="14352" width="7.1796875" style="9" bestFit="1" customWidth="1"/>
    <col min="14353" max="14355" width="8.7265625" style="9"/>
    <col min="14356" max="14356" width="13.81640625" style="9" customWidth="1"/>
    <col min="14357" max="14587" width="8.7265625" style="9"/>
    <col min="14588" max="14588" width="11.453125" style="9" customWidth="1"/>
    <col min="14589" max="14589" width="9.453125" style="9" customWidth="1"/>
    <col min="14590" max="14590" width="11.54296875" style="9" customWidth="1"/>
    <col min="14591" max="14591" width="9.26953125" style="9" customWidth="1"/>
    <col min="14592" max="14592" width="8.54296875" style="9" customWidth="1"/>
    <col min="14593" max="14593" width="8.54296875" style="9" bestFit="1" customWidth="1"/>
    <col min="14594" max="14594" width="8" style="9" customWidth="1"/>
    <col min="14595" max="14595" width="7.7265625" style="9" customWidth="1"/>
    <col min="14596" max="14596" width="8.81640625" style="9" bestFit="1" customWidth="1"/>
    <col min="14597" max="14597" width="7.7265625" style="9" bestFit="1" customWidth="1"/>
    <col min="14598" max="14598" width="8.54296875" style="9" bestFit="1" customWidth="1"/>
    <col min="14599" max="14599" width="8.54296875" style="9" customWidth="1"/>
    <col min="14600" max="14600" width="9.81640625" style="9" customWidth="1"/>
    <col min="14601" max="14601" width="7.1796875" style="9" bestFit="1" customWidth="1"/>
    <col min="14602" max="14603" width="9" style="9" bestFit="1" customWidth="1"/>
    <col min="14604" max="14605" width="8.7265625" style="9"/>
    <col min="14606" max="14606" width="8.26953125" style="9" bestFit="1" customWidth="1"/>
    <col min="14607" max="14607" width="8.7265625" style="9" bestFit="1" customWidth="1"/>
    <col min="14608" max="14608" width="7.1796875" style="9" bestFit="1" customWidth="1"/>
    <col min="14609" max="14611" width="8.7265625" style="9"/>
    <col min="14612" max="14612" width="13.81640625" style="9" customWidth="1"/>
    <col min="14613" max="14843" width="8.7265625" style="9"/>
    <col min="14844" max="14844" width="11.453125" style="9" customWidth="1"/>
    <col min="14845" max="14845" width="9.453125" style="9" customWidth="1"/>
    <col min="14846" max="14846" width="11.54296875" style="9" customWidth="1"/>
    <col min="14847" max="14847" width="9.26953125" style="9" customWidth="1"/>
    <col min="14848" max="14848" width="8.54296875" style="9" customWidth="1"/>
    <col min="14849" max="14849" width="8.54296875" style="9" bestFit="1" customWidth="1"/>
    <col min="14850" max="14850" width="8" style="9" customWidth="1"/>
    <col min="14851" max="14851" width="7.7265625" style="9" customWidth="1"/>
    <col min="14852" max="14852" width="8.81640625" style="9" bestFit="1" customWidth="1"/>
    <col min="14853" max="14853" width="7.7265625" style="9" bestFit="1" customWidth="1"/>
    <col min="14854" max="14854" width="8.54296875" style="9" bestFit="1" customWidth="1"/>
    <col min="14855" max="14855" width="8.54296875" style="9" customWidth="1"/>
    <col min="14856" max="14856" width="9.81640625" style="9" customWidth="1"/>
    <col min="14857" max="14857" width="7.1796875" style="9" bestFit="1" customWidth="1"/>
    <col min="14858" max="14859" width="9" style="9" bestFit="1" customWidth="1"/>
    <col min="14860" max="14861" width="8.7265625" style="9"/>
    <col min="14862" max="14862" width="8.26953125" style="9" bestFit="1" customWidth="1"/>
    <col min="14863" max="14863" width="8.7265625" style="9" bestFit="1" customWidth="1"/>
    <col min="14864" max="14864" width="7.1796875" style="9" bestFit="1" customWidth="1"/>
    <col min="14865" max="14867" width="8.7265625" style="9"/>
    <col min="14868" max="14868" width="13.81640625" style="9" customWidth="1"/>
    <col min="14869" max="15099" width="8.7265625" style="9"/>
    <col min="15100" max="15100" width="11.453125" style="9" customWidth="1"/>
    <col min="15101" max="15101" width="9.453125" style="9" customWidth="1"/>
    <col min="15102" max="15102" width="11.54296875" style="9" customWidth="1"/>
    <col min="15103" max="15103" width="9.26953125" style="9" customWidth="1"/>
    <col min="15104" max="15104" width="8.54296875" style="9" customWidth="1"/>
    <col min="15105" max="15105" width="8.54296875" style="9" bestFit="1" customWidth="1"/>
    <col min="15106" max="15106" width="8" style="9" customWidth="1"/>
    <col min="15107" max="15107" width="7.7265625" style="9" customWidth="1"/>
    <col min="15108" max="15108" width="8.81640625" style="9" bestFit="1" customWidth="1"/>
    <col min="15109" max="15109" width="7.7265625" style="9" bestFit="1" customWidth="1"/>
    <col min="15110" max="15110" width="8.54296875" style="9" bestFit="1" customWidth="1"/>
    <col min="15111" max="15111" width="8.54296875" style="9" customWidth="1"/>
    <col min="15112" max="15112" width="9.81640625" style="9" customWidth="1"/>
    <col min="15113" max="15113" width="7.1796875" style="9" bestFit="1" customWidth="1"/>
    <col min="15114" max="15115" width="9" style="9" bestFit="1" customWidth="1"/>
    <col min="15116" max="15117" width="8.7265625" style="9"/>
    <col min="15118" max="15118" width="8.26953125" style="9" bestFit="1" customWidth="1"/>
    <col min="15119" max="15119" width="8.7265625" style="9" bestFit="1" customWidth="1"/>
    <col min="15120" max="15120" width="7.1796875" style="9" bestFit="1" customWidth="1"/>
    <col min="15121" max="15123" width="8.7265625" style="9"/>
    <col min="15124" max="15124" width="13.81640625" style="9" customWidth="1"/>
    <col min="15125" max="15355" width="8.7265625" style="9"/>
    <col min="15356" max="15356" width="11.453125" style="9" customWidth="1"/>
    <col min="15357" max="15357" width="9.453125" style="9" customWidth="1"/>
    <col min="15358" max="15358" width="11.54296875" style="9" customWidth="1"/>
    <col min="15359" max="15359" width="9.26953125" style="9" customWidth="1"/>
    <col min="15360" max="15360" width="8.54296875" style="9" customWidth="1"/>
    <col min="15361" max="15361" width="8.54296875" style="9" bestFit="1" customWidth="1"/>
    <col min="15362" max="15362" width="8" style="9" customWidth="1"/>
    <col min="15363" max="15363" width="7.7265625" style="9" customWidth="1"/>
    <col min="15364" max="15364" width="8.81640625" style="9" bestFit="1" customWidth="1"/>
    <col min="15365" max="15365" width="7.7265625" style="9" bestFit="1" customWidth="1"/>
    <col min="15366" max="15366" width="8.54296875" style="9" bestFit="1" customWidth="1"/>
    <col min="15367" max="15367" width="8.54296875" style="9" customWidth="1"/>
    <col min="15368" max="15368" width="9.81640625" style="9" customWidth="1"/>
    <col min="15369" max="15369" width="7.1796875" style="9" bestFit="1" customWidth="1"/>
    <col min="15370" max="15371" width="9" style="9" bestFit="1" customWidth="1"/>
    <col min="15372" max="15373" width="8.7265625" style="9"/>
    <col min="15374" max="15374" width="8.26953125" style="9" bestFit="1" customWidth="1"/>
    <col min="15375" max="15375" width="8.7265625" style="9" bestFit="1" customWidth="1"/>
    <col min="15376" max="15376" width="7.1796875" style="9" bestFit="1" customWidth="1"/>
    <col min="15377" max="15379" width="8.7265625" style="9"/>
    <col min="15380" max="15380" width="13.81640625" style="9" customWidth="1"/>
    <col min="15381" max="15611" width="8.7265625" style="9"/>
    <col min="15612" max="15612" width="11.453125" style="9" customWidth="1"/>
    <col min="15613" max="15613" width="9.453125" style="9" customWidth="1"/>
    <col min="15614" max="15614" width="11.54296875" style="9" customWidth="1"/>
    <col min="15615" max="15615" width="9.26953125" style="9" customWidth="1"/>
    <col min="15616" max="15616" width="8.54296875" style="9" customWidth="1"/>
    <col min="15617" max="15617" width="8.54296875" style="9" bestFit="1" customWidth="1"/>
    <col min="15618" max="15618" width="8" style="9" customWidth="1"/>
    <col min="15619" max="15619" width="7.7265625" style="9" customWidth="1"/>
    <col min="15620" max="15620" width="8.81640625" style="9" bestFit="1" customWidth="1"/>
    <col min="15621" max="15621" width="7.7265625" style="9" bestFit="1" customWidth="1"/>
    <col min="15622" max="15622" width="8.54296875" style="9" bestFit="1" customWidth="1"/>
    <col min="15623" max="15623" width="8.54296875" style="9" customWidth="1"/>
    <col min="15624" max="15624" width="9.81640625" style="9" customWidth="1"/>
    <col min="15625" max="15625" width="7.1796875" style="9" bestFit="1" customWidth="1"/>
    <col min="15626" max="15627" width="9" style="9" bestFit="1" customWidth="1"/>
    <col min="15628" max="15629" width="8.7265625" style="9"/>
    <col min="15630" max="15630" width="8.26953125" style="9" bestFit="1" customWidth="1"/>
    <col min="15631" max="15631" width="8.7265625" style="9" bestFit="1" customWidth="1"/>
    <col min="15632" max="15632" width="7.1796875" style="9" bestFit="1" customWidth="1"/>
    <col min="15633" max="15635" width="8.7265625" style="9"/>
    <col min="15636" max="15636" width="13.81640625" style="9" customWidth="1"/>
    <col min="15637" max="15867" width="8.7265625" style="9"/>
    <col min="15868" max="15868" width="11.453125" style="9" customWidth="1"/>
    <col min="15869" max="15869" width="9.453125" style="9" customWidth="1"/>
    <col min="15870" max="15870" width="11.54296875" style="9" customWidth="1"/>
    <col min="15871" max="15871" width="9.26953125" style="9" customWidth="1"/>
    <col min="15872" max="15872" width="8.54296875" style="9" customWidth="1"/>
    <col min="15873" max="15873" width="8.54296875" style="9" bestFit="1" customWidth="1"/>
    <col min="15874" max="15874" width="8" style="9" customWidth="1"/>
    <col min="15875" max="15875" width="7.7265625" style="9" customWidth="1"/>
    <col min="15876" max="15876" width="8.81640625" style="9" bestFit="1" customWidth="1"/>
    <col min="15877" max="15877" width="7.7265625" style="9" bestFit="1" customWidth="1"/>
    <col min="15878" max="15878" width="8.54296875" style="9" bestFit="1" customWidth="1"/>
    <col min="15879" max="15879" width="8.54296875" style="9" customWidth="1"/>
    <col min="15880" max="15880" width="9.81640625" style="9" customWidth="1"/>
    <col min="15881" max="15881" width="7.1796875" style="9" bestFit="1" customWidth="1"/>
    <col min="15882" max="15883" width="9" style="9" bestFit="1" customWidth="1"/>
    <col min="15884" max="15885" width="8.7265625" style="9"/>
    <col min="15886" max="15886" width="8.26953125" style="9" bestFit="1" customWidth="1"/>
    <col min="15887" max="15887" width="8.7265625" style="9" bestFit="1" customWidth="1"/>
    <col min="15888" max="15888" width="7.1796875" style="9" bestFit="1" customWidth="1"/>
    <col min="15889" max="15891" width="8.7265625" style="9"/>
    <col min="15892" max="15892" width="13.81640625" style="9" customWidth="1"/>
    <col min="15893" max="16123" width="8.7265625" style="9"/>
    <col min="16124" max="16124" width="11.453125" style="9" customWidth="1"/>
    <col min="16125" max="16125" width="9.453125" style="9" customWidth="1"/>
    <col min="16126" max="16126" width="11.54296875" style="9" customWidth="1"/>
    <col min="16127" max="16127" width="9.26953125" style="9" customWidth="1"/>
    <col min="16128" max="16128" width="8.54296875" style="9" customWidth="1"/>
    <col min="16129" max="16129" width="8.54296875" style="9" bestFit="1" customWidth="1"/>
    <col min="16130" max="16130" width="8" style="9" customWidth="1"/>
    <col min="16131" max="16131" width="7.7265625" style="9" customWidth="1"/>
    <col min="16132" max="16132" width="8.81640625" style="9" bestFit="1" customWidth="1"/>
    <col min="16133" max="16133" width="7.7265625" style="9" bestFit="1" customWidth="1"/>
    <col min="16134" max="16134" width="8.54296875" style="9" bestFit="1" customWidth="1"/>
    <col min="16135" max="16135" width="8.54296875" style="9" customWidth="1"/>
    <col min="16136" max="16136" width="9.81640625" style="9" customWidth="1"/>
    <col min="16137" max="16137" width="7.1796875" style="9" bestFit="1" customWidth="1"/>
    <col min="16138" max="16139" width="9" style="9" bestFit="1" customWidth="1"/>
    <col min="16140" max="16141" width="8.7265625" style="9"/>
    <col min="16142" max="16142" width="8.26953125" style="9" bestFit="1" customWidth="1"/>
    <col min="16143" max="16143" width="8.7265625" style="9" bestFit="1" customWidth="1"/>
    <col min="16144" max="16144" width="7.1796875" style="9" bestFit="1" customWidth="1"/>
    <col min="16145" max="16147" width="8.7265625" style="9"/>
    <col min="16148" max="16148" width="13.81640625" style="9" customWidth="1"/>
    <col min="16149" max="16384" width="8.7265625" style="9"/>
  </cols>
  <sheetData>
    <row r="1" spans="1:20" s="4" customFormat="1" ht="78" x14ac:dyDescent="0.3">
      <c r="A1" s="17" t="s">
        <v>15</v>
      </c>
      <c r="B1" s="2" t="s">
        <v>16</v>
      </c>
      <c r="C1" s="2" t="s">
        <v>17</v>
      </c>
      <c r="D1" s="1"/>
      <c r="E1" s="2" t="s">
        <v>0</v>
      </c>
      <c r="F1" s="2" t="s">
        <v>1</v>
      </c>
      <c r="G1" s="2" t="s">
        <v>18</v>
      </c>
      <c r="H1" s="2" t="s">
        <v>19</v>
      </c>
      <c r="I1" s="2" t="s">
        <v>20</v>
      </c>
      <c r="J1" s="2" t="s">
        <v>21</v>
      </c>
      <c r="K1" s="17" t="s">
        <v>22</v>
      </c>
      <c r="L1" s="3"/>
      <c r="M1" s="18" t="s">
        <v>23</v>
      </c>
      <c r="N1" s="2" t="s">
        <v>2</v>
      </c>
      <c r="O1" s="17" t="s">
        <v>8</v>
      </c>
      <c r="P1" s="17" t="s">
        <v>24</v>
      </c>
      <c r="Q1" s="17" t="s">
        <v>25</v>
      </c>
      <c r="R1" s="17" t="s">
        <v>26</v>
      </c>
      <c r="S1" s="17" t="s">
        <v>27</v>
      </c>
      <c r="T1" s="17" t="s">
        <v>28</v>
      </c>
    </row>
    <row r="2" spans="1:20" x14ac:dyDescent="0.3">
      <c r="A2" s="6">
        <v>500000001</v>
      </c>
      <c r="B2" s="19" t="s">
        <v>29</v>
      </c>
      <c r="C2" s="19" t="s">
        <v>30</v>
      </c>
      <c r="D2" s="5"/>
      <c r="E2" s="6">
        <v>4</v>
      </c>
      <c r="F2" s="6">
        <v>0</v>
      </c>
      <c r="G2" s="6">
        <v>1</v>
      </c>
      <c r="H2" s="6">
        <v>0</v>
      </c>
      <c r="I2" s="6">
        <v>0</v>
      </c>
      <c r="J2" s="6">
        <v>1</v>
      </c>
      <c r="K2" s="6">
        <v>1</v>
      </c>
      <c r="L2" s="7"/>
      <c r="M2" s="20">
        <v>180</v>
      </c>
      <c r="N2" s="8">
        <v>18</v>
      </c>
      <c r="O2" s="8">
        <v>5</v>
      </c>
      <c r="P2" s="8">
        <v>1</v>
      </c>
      <c r="Q2" s="8">
        <v>6</v>
      </c>
      <c r="R2" s="8">
        <v>6</v>
      </c>
      <c r="S2" s="8">
        <v>18</v>
      </c>
      <c r="T2" s="8">
        <v>200</v>
      </c>
    </row>
    <row r="3" spans="1:20" x14ac:dyDescent="0.3">
      <c r="A3" s="6">
        <v>500000002</v>
      </c>
      <c r="B3" s="19" t="s">
        <v>29</v>
      </c>
      <c r="C3" s="19" t="s">
        <v>30</v>
      </c>
      <c r="D3" s="5"/>
      <c r="E3" s="6">
        <v>4</v>
      </c>
      <c r="F3" s="6">
        <v>1</v>
      </c>
      <c r="G3" s="6">
        <v>1</v>
      </c>
      <c r="H3" s="6">
        <v>0</v>
      </c>
      <c r="I3" s="6">
        <v>0</v>
      </c>
      <c r="J3" s="6">
        <v>2</v>
      </c>
      <c r="K3" s="6">
        <v>1</v>
      </c>
      <c r="L3" s="7"/>
      <c r="M3" s="20">
        <v>176</v>
      </c>
      <c r="N3" s="8">
        <v>22</v>
      </c>
      <c r="O3" s="8">
        <v>4</v>
      </c>
      <c r="P3" s="8">
        <v>7</v>
      </c>
      <c r="Q3" s="8">
        <v>4</v>
      </c>
      <c r="R3" s="8">
        <v>7</v>
      </c>
      <c r="S3" s="8">
        <v>21</v>
      </c>
      <c r="T3" s="8">
        <v>217</v>
      </c>
    </row>
    <row r="4" spans="1:20" x14ac:dyDescent="0.3">
      <c r="A4" s="6">
        <v>500000003</v>
      </c>
      <c r="B4" s="19" t="s">
        <v>29</v>
      </c>
      <c r="C4" s="19" t="s">
        <v>30</v>
      </c>
      <c r="D4" s="5"/>
      <c r="E4" s="6">
        <v>4</v>
      </c>
      <c r="F4" s="6">
        <v>0</v>
      </c>
      <c r="G4" s="6">
        <v>1</v>
      </c>
      <c r="H4" s="6">
        <v>0</v>
      </c>
      <c r="I4" s="6">
        <v>0</v>
      </c>
      <c r="J4" s="6">
        <v>2</v>
      </c>
      <c r="K4" s="6">
        <v>0</v>
      </c>
      <c r="L4" s="7"/>
      <c r="M4" s="20">
        <v>176</v>
      </c>
      <c r="N4" s="8">
        <v>29</v>
      </c>
      <c r="O4" s="8">
        <v>8</v>
      </c>
      <c r="P4" s="8">
        <v>7</v>
      </c>
      <c r="Q4" s="8">
        <v>7</v>
      </c>
      <c r="R4" s="8">
        <v>7</v>
      </c>
      <c r="S4" s="8">
        <v>27</v>
      </c>
      <c r="T4" s="8">
        <v>245</v>
      </c>
    </row>
    <row r="5" spans="1:20" x14ac:dyDescent="0.3">
      <c r="A5" s="6">
        <v>500000004</v>
      </c>
      <c r="B5" s="19" t="s">
        <v>29</v>
      </c>
      <c r="C5" s="19" t="s">
        <v>30</v>
      </c>
      <c r="D5" s="5"/>
      <c r="E5" s="6">
        <v>4</v>
      </c>
      <c r="F5" s="6">
        <v>0</v>
      </c>
      <c r="G5" s="6">
        <v>1</v>
      </c>
      <c r="H5" s="6">
        <v>0</v>
      </c>
      <c r="I5" s="6">
        <v>0</v>
      </c>
      <c r="J5" s="6">
        <v>2</v>
      </c>
      <c r="K5" s="6">
        <v>0</v>
      </c>
      <c r="L5" s="7"/>
      <c r="M5" s="20">
        <v>175</v>
      </c>
      <c r="N5" s="8">
        <v>25</v>
      </c>
      <c r="O5" s="8">
        <v>6</v>
      </c>
      <c r="P5" s="8">
        <v>5</v>
      </c>
      <c r="Q5" s="8">
        <v>6</v>
      </c>
      <c r="R5" s="8">
        <v>8</v>
      </c>
      <c r="S5" s="8">
        <v>24</v>
      </c>
      <c r="T5" s="8">
        <v>229</v>
      </c>
    </row>
    <row r="6" spans="1:20" x14ac:dyDescent="0.3">
      <c r="A6" s="6">
        <v>500000005</v>
      </c>
      <c r="B6" s="19" t="s">
        <v>29</v>
      </c>
      <c r="C6" s="19" t="s">
        <v>30</v>
      </c>
      <c r="D6" s="5"/>
      <c r="E6" s="6">
        <v>4</v>
      </c>
      <c r="F6" s="6">
        <v>0</v>
      </c>
      <c r="G6" s="6">
        <v>0</v>
      </c>
      <c r="H6" s="6">
        <v>0</v>
      </c>
      <c r="I6" s="6">
        <v>0</v>
      </c>
      <c r="J6" s="6">
        <v>3</v>
      </c>
      <c r="K6" s="6">
        <v>1</v>
      </c>
      <c r="L6" s="7"/>
      <c r="M6" s="20">
        <v>173</v>
      </c>
      <c r="N6" s="8">
        <v>36</v>
      </c>
      <c r="O6" s="8">
        <v>10</v>
      </c>
      <c r="P6" s="8">
        <v>9</v>
      </c>
      <c r="Q6" s="8">
        <v>8</v>
      </c>
      <c r="R6" s="8">
        <v>9</v>
      </c>
      <c r="S6" s="8">
        <v>34</v>
      </c>
      <c r="T6" s="8">
        <v>295</v>
      </c>
    </row>
    <row r="7" spans="1:20" x14ac:dyDescent="0.3">
      <c r="A7" s="6">
        <v>500000006</v>
      </c>
      <c r="B7" s="19" t="s">
        <v>29</v>
      </c>
      <c r="C7" s="19" t="s">
        <v>30</v>
      </c>
      <c r="D7" s="5"/>
      <c r="E7" s="6">
        <v>4</v>
      </c>
      <c r="F7" s="6">
        <v>1</v>
      </c>
      <c r="G7" s="6">
        <v>0</v>
      </c>
      <c r="H7" s="6">
        <v>0</v>
      </c>
      <c r="I7" s="6">
        <v>0</v>
      </c>
      <c r="J7" s="6">
        <v>2</v>
      </c>
      <c r="K7" s="6">
        <v>0</v>
      </c>
      <c r="L7" s="7"/>
      <c r="M7" s="20">
        <v>178</v>
      </c>
      <c r="N7" s="8">
        <v>34</v>
      </c>
      <c r="O7" s="8">
        <v>10</v>
      </c>
      <c r="P7" s="8">
        <v>7</v>
      </c>
      <c r="Q7" s="8">
        <v>9</v>
      </c>
      <c r="R7" s="8">
        <v>8</v>
      </c>
      <c r="S7" s="8">
        <v>32</v>
      </c>
      <c r="T7" s="8">
        <v>275</v>
      </c>
    </row>
    <row r="8" spans="1:20" x14ac:dyDescent="0.3">
      <c r="A8" s="6">
        <v>500000007</v>
      </c>
      <c r="B8" s="19" t="s">
        <v>29</v>
      </c>
      <c r="C8" s="19" t="s">
        <v>30</v>
      </c>
      <c r="D8" s="5"/>
      <c r="E8" s="6">
        <v>4</v>
      </c>
      <c r="F8" s="6">
        <v>1</v>
      </c>
      <c r="G8" s="6">
        <v>0</v>
      </c>
      <c r="H8" s="6">
        <v>0</v>
      </c>
      <c r="I8" s="6">
        <v>0</v>
      </c>
      <c r="J8" s="6">
        <v>1</v>
      </c>
      <c r="K8" s="6">
        <v>0</v>
      </c>
      <c r="L8" s="7"/>
      <c r="M8" s="20">
        <v>178</v>
      </c>
      <c r="N8" s="8">
        <v>25</v>
      </c>
      <c r="O8" s="8">
        <v>7</v>
      </c>
      <c r="P8" s="8">
        <v>5</v>
      </c>
      <c r="Q8" s="8">
        <v>7</v>
      </c>
      <c r="R8" s="8">
        <v>6</v>
      </c>
      <c r="S8" s="8">
        <v>24</v>
      </c>
      <c r="T8" s="8">
        <v>229</v>
      </c>
    </row>
    <row r="9" spans="1:20" x14ac:dyDescent="0.3">
      <c r="A9" s="6">
        <v>500000008</v>
      </c>
      <c r="B9" s="19" t="s">
        <v>29</v>
      </c>
      <c r="C9" s="19" t="s">
        <v>30</v>
      </c>
      <c r="D9" s="5"/>
      <c r="E9" s="6">
        <v>4</v>
      </c>
      <c r="F9" s="6">
        <v>0</v>
      </c>
      <c r="G9" s="6">
        <v>0</v>
      </c>
      <c r="H9" s="6">
        <v>0</v>
      </c>
      <c r="I9" s="6">
        <v>0</v>
      </c>
      <c r="J9" s="6">
        <v>1</v>
      </c>
      <c r="K9" s="8">
        <v>0</v>
      </c>
      <c r="L9" s="10"/>
      <c r="M9" s="20">
        <v>176</v>
      </c>
      <c r="N9" s="8">
        <v>34</v>
      </c>
      <c r="O9" s="8">
        <v>10</v>
      </c>
      <c r="P9" s="8">
        <v>7</v>
      </c>
      <c r="Q9" s="8">
        <v>7</v>
      </c>
      <c r="R9" s="8">
        <v>10</v>
      </c>
      <c r="S9" s="8">
        <v>32</v>
      </c>
      <c r="T9" s="8">
        <v>275</v>
      </c>
    </row>
    <row r="10" spans="1:20" x14ac:dyDescent="0.3">
      <c r="A10" s="6">
        <v>500000009</v>
      </c>
      <c r="B10" s="19" t="s">
        <v>29</v>
      </c>
      <c r="C10" s="19" t="s">
        <v>30</v>
      </c>
      <c r="D10" s="5"/>
      <c r="E10" s="6">
        <v>4</v>
      </c>
      <c r="F10" s="6">
        <v>0</v>
      </c>
      <c r="G10" s="6">
        <v>0</v>
      </c>
      <c r="H10" s="6">
        <v>1</v>
      </c>
      <c r="I10" s="6">
        <v>1</v>
      </c>
      <c r="J10" s="6">
        <v>2</v>
      </c>
      <c r="K10" s="8">
        <v>0</v>
      </c>
      <c r="L10" s="10"/>
      <c r="M10" s="20">
        <v>175</v>
      </c>
      <c r="N10" s="8">
        <v>6</v>
      </c>
      <c r="O10" s="8">
        <v>1</v>
      </c>
      <c r="P10" s="8">
        <v>2</v>
      </c>
      <c r="Q10" s="8">
        <v>1</v>
      </c>
      <c r="R10" s="8">
        <v>2</v>
      </c>
      <c r="S10" s="8">
        <v>6</v>
      </c>
      <c r="T10" s="8">
        <v>133</v>
      </c>
    </row>
    <row r="11" spans="1:20" x14ac:dyDescent="0.3">
      <c r="A11" s="6">
        <v>500000010</v>
      </c>
      <c r="B11" s="19" t="s">
        <v>29</v>
      </c>
      <c r="C11" s="19" t="s">
        <v>30</v>
      </c>
      <c r="D11" s="5"/>
      <c r="E11" s="6">
        <v>4</v>
      </c>
      <c r="F11" s="6">
        <v>1</v>
      </c>
      <c r="G11" s="6">
        <v>0</v>
      </c>
      <c r="H11" s="6">
        <v>0</v>
      </c>
      <c r="I11" s="6">
        <v>0</v>
      </c>
      <c r="J11" s="6">
        <v>2</v>
      </c>
      <c r="K11" s="8">
        <v>0</v>
      </c>
      <c r="L11" s="10"/>
      <c r="M11" s="20">
        <v>174</v>
      </c>
      <c r="N11" s="8">
        <v>15</v>
      </c>
      <c r="O11" s="8">
        <v>3</v>
      </c>
      <c r="P11" s="8">
        <v>4</v>
      </c>
      <c r="Q11" s="8">
        <v>2</v>
      </c>
      <c r="R11" s="8">
        <v>6</v>
      </c>
      <c r="S11" s="8">
        <v>14</v>
      </c>
      <c r="T11" s="8">
        <v>186</v>
      </c>
    </row>
    <row r="12" spans="1:20" x14ac:dyDescent="0.3">
      <c r="A12" s="6">
        <v>500000011</v>
      </c>
      <c r="B12" s="19" t="s">
        <v>29</v>
      </c>
      <c r="C12" s="19" t="s">
        <v>30</v>
      </c>
      <c r="D12" s="5"/>
      <c r="E12" s="6">
        <v>4</v>
      </c>
      <c r="F12" s="6">
        <v>1</v>
      </c>
      <c r="G12" s="6">
        <v>0</v>
      </c>
      <c r="H12" s="6">
        <v>1</v>
      </c>
      <c r="I12" s="6">
        <v>1</v>
      </c>
      <c r="J12" s="6">
        <v>1</v>
      </c>
      <c r="K12" s="8">
        <v>0</v>
      </c>
      <c r="L12" s="10"/>
      <c r="M12" s="20">
        <v>173</v>
      </c>
      <c r="N12" s="8">
        <v>20</v>
      </c>
      <c r="O12" s="8">
        <v>6</v>
      </c>
      <c r="P12" s="8">
        <v>6</v>
      </c>
      <c r="Q12" s="8">
        <v>3</v>
      </c>
      <c r="R12" s="8">
        <v>5</v>
      </c>
      <c r="S12" s="8">
        <v>20</v>
      </c>
      <c r="T12" s="8">
        <v>209</v>
      </c>
    </row>
    <row r="13" spans="1:20" x14ac:dyDescent="0.3">
      <c r="A13" s="6">
        <v>500000012</v>
      </c>
      <c r="B13" s="19" t="s">
        <v>29</v>
      </c>
      <c r="C13" s="19" t="s">
        <v>30</v>
      </c>
      <c r="D13" s="5"/>
      <c r="E13" s="6">
        <v>4</v>
      </c>
      <c r="F13" s="6">
        <v>0</v>
      </c>
      <c r="G13" s="6">
        <v>0</v>
      </c>
      <c r="H13" s="6">
        <v>1</v>
      </c>
      <c r="I13" s="6">
        <v>1</v>
      </c>
      <c r="J13" s="6">
        <v>1</v>
      </c>
      <c r="K13" s="8">
        <v>0</v>
      </c>
      <c r="L13" s="10"/>
      <c r="M13" s="20">
        <v>175</v>
      </c>
      <c r="N13" s="8">
        <v>24</v>
      </c>
      <c r="O13" s="8">
        <v>7</v>
      </c>
      <c r="P13" s="8">
        <v>5</v>
      </c>
      <c r="Q13" s="8">
        <v>5</v>
      </c>
      <c r="R13" s="8">
        <v>7</v>
      </c>
      <c r="S13" s="8">
        <v>24</v>
      </c>
      <c r="T13" s="8">
        <v>225</v>
      </c>
    </row>
    <row r="14" spans="1:20" x14ac:dyDescent="0.3">
      <c r="A14" s="6">
        <v>500000013</v>
      </c>
      <c r="B14" s="19" t="s">
        <v>29</v>
      </c>
      <c r="C14" s="19" t="s">
        <v>30</v>
      </c>
      <c r="D14" s="5"/>
      <c r="E14" s="6">
        <v>4</v>
      </c>
      <c r="F14" s="6">
        <v>0</v>
      </c>
      <c r="G14" s="6">
        <v>0</v>
      </c>
      <c r="H14" s="6">
        <v>1</v>
      </c>
      <c r="I14" s="6">
        <v>1</v>
      </c>
      <c r="J14" s="6">
        <v>1</v>
      </c>
      <c r="K14" s="8">
        <v>0</v>
      </c>
      <c r="L14" s="10"/>
      <c r="M14" s="20">
        <v>173</v>
      </c>
      <c r="N14" s="8">
        <v>20</v>
      </c>
      <c r="O14" s="8">
        <v>4</v>
      </c>
      <c r="P14" s="8">
        <v>5</v>
      </c>
      <c r="Q14" s="8">
        <v>5</v>
      </c>
      <c r="R14" s="8">
        <v>6</v>
      </c>
      <c r="S14" s="8">
        <v>19</v>
      </c>
      <c r="T14" s="8">
        <v>209</v>
      </c>
    </row>
    <row r="15" spans="1:20" x14ac:dyDescent="0.3">
      <c r="A15" s="6">
        <v>500000014</v>
      </c>
      <c r="B15" s="19" t="s">
        <v>29</v>
      </c>
      <c r="C15" s="19" t="s">
        <v>30</v>
      </c>
      <c r="D15" s="5"/>
      <c r="E15" s="6">
        <v>4</v>
      </c>
      <c r="F15" s="6">
        <v>1</v>
      </c>
      <c r="G15" s="6">
        <v>0</v>
      </c>
      <c r="H15" s="6">
        <v>0</v>
      </c>
      <c r="I15" s="6">
        <v>0</v>
      </c>
      <c r="J15" s="6">
        <v>1</v>
      </c>
      <c r="K15" s="8">
        <v>0</v>
      </c>
      <c r="L15" s="10"/>
      <c r="M15" s="20">
        <v>178</v>
      </c>
      <c r="N15" s="8">
        <v>30</v>
      </c>
      <c r="O15" s="8">
        <v>9</v>
      </c>
      <c r="P15" s="8">
        <v>7</v>
      </c>
      <c r="Q15" s="8">
        <v>5</v>
      </c>
      <c r="R15" s="8">
        <v>9</v>
      </c>
      <c r="S15" s="8">
        <v>29</v>
      </c>
      <c r="T15" s="8">
        <v>250</v>
      </c>
    </row>
    <row r="16" spans="1:20" x14ac:dyDescent="0.3">
      <c r="A16" s="6">
        <v>500000015</v>
      </c>
      <c r="B16" s="19" t="s">
        <v>29</v>
      </c>
      <c r="C16" s="19" t="s">
        <v>30</v>
      </c>
      <c r="D16" s="5"/>
      <c r="E16" s="6">
        <v>4</v>
      </c>
      <c r="F16" s="6">
        <v>0</v>
      </c>
      <c r="G16" s="6">
        <v>0</v>
      </c>
      <c r="H16" s="6">
        <v>0</v>
      </c>
      <c r="I16" s="6">
        <v>0</v>
      </c>
      <c r="J16" s="6">
        <v>2</v>
      </c>
      <c r="K16" s="6">
        <v>1</v>
      </c>
      <c r="L16" s="7"/>
      <c r="M16" s="20">
        <v>178</v>
      </c>
      <c r="N16" s="8">
        <v>24</v>
      </c>
      <c r="O16" s="8">
        <v>8</v>
      </c>
      <c r="P16" s="8">
        <v>7</v>
      </c>
      <c r="Q16" s="8">
        <v>5</v>
      </c>
      <c r="R16" s="8">
        <v>4</v>
      </c>
      <c r="S16" s="8">
        <v>22</v>
      </c>
      <c r="T16" s="8">
        <v>225</v>
      </c>
    </row>
    <row r="17" spans="1:20" x14ac:dyDescent="0.3">
      <c r="A17" s="6">
        <v>500000016</v>
      </c>
      <c r="B17" s="19" t="s">
        <v>29</v>
      </c>
      <c r="C17" s="19" t="s">
        <v>30</v>
      </c>
      <c r="D17" s="5"/>
      <c r="E17" s="6">
        <v>4</v>
      </c>
      <c r="F17" s="6">
        <v>0</v>
      </c>
      <c r="G17" s="6">
        <v>1</v>
      </c>
      <c r="H17" s="6">
        <v>1</v>
      </c>
      <c r="I17" s="6">
        <v>1</v>
      </c>
      <c r="J17" s="6">
        <v>2</v>
      </c>
      <c r="K17" s="8">
        <v>0</v>
      </c>
      <c r="L17" s="10"/>
      <c r="M17" s="20">
        <v>176</v>
      </c>
      <c r="N17" s="8">
        <v>9</v>
      </c>
      <c r="O17" s="8">
        <v>1</v>
      </c>
      <c r="P17" s="8">
        <v>3</v>
      </c>
      <c r="Q17" s="8">
        <v>5</v>
      </c>
      <c r="R17" s="8">
        <v>0</v>
      </c>
      <c r="S17" s="8">
        <v>8</v>
      </c>
      <c r="T17" s="8">
        <v>154</v>
      </c>
    </row>
    <row r="18" spans="1:20" x14ac:dyDescent="0.3">
      <c r="A18" s="6">
        <v>500000017</v>
      </c>
      <c r="B18" s="19" t="s">
        <v>29</v>
      </c>
      <c r="C18" s="19" t="s">
        <v>30</v>
      </c>
      <c r="D18" s="5"/>
      <c r="E18" s="6">
        <v>4</v>
      </c>
      <c r="F18" s="6">
        <v>0</v>
      </c>
      <c r="G18" s="6">
        <v>1</v>
      </c>
      <c r="H18" s="6">
        <v>0</v>
      </c>
      <c r="I18" s="6">
        <v>0</v>
      </c>
      <c r="J18" s="6">
        <v>2</v>
      </c>
      <c r="K18" s="8">
        <v>0</v>
      </c>
      <c r="L18" s="10"/>
      <c r="M18" s="20">
        <v>175</v>
      </c>
      <c r="N18" s="8">
        <v>21</v>
      </c>
      <c r="O18" s="8">
        <v>3</v>
      </c>
      <c r="P18" s="8">
        <v>5</v>
      </c>
      <c r="Q18" s="8">
        <v>4</v>
      </c>
      <c r="R18" s="8">
        <v>9</v>
      </c>
      <c r="S18" s="8">
        <v>20</v>
      </c>
      <c r="T18" s="8">
        <v>213</v>
      </c>
    </row>
    <row r="19" spans="1:20" x14ac:dyDescent="0.3">
      <c r="A19" s="6">
        <v>500000018</v>
      </c>
      <c r="B19" s="19" t="s">
        <v>29</v>
      </c>
      <c r="C19" s="19" t="s">
        <v>30</v>
      </c>
      <c r="D19" s="5"/>
      <c r="E19" s="6">
        <v>4</v>
      </c>
      <c r="F19" s="6">
        <v>0</v>
      </c>
      <c r="G19" s="6">
        <v>0</v>
      </c>
      <c r="H19" s="6">
        <v>0</v>
      </c>
      <c r="I19" s="6">
        <v>0</v>
      </c>
      <c r="J19" s="6">
        <v>2</v>
      </c>
      <c r="K19" s="6">
        <v>1</v>
      </c>
      <c r="L19" s="7"/>
      <c r="M19" s="20">
        <v>174</v>
      </c>
      <c r="N19" s="8">
        <v>28</v>
      </c>
      <c r="O19" s="8">
        <v>8</v>
      </c>
      <c r="P19" s="8">
        <v>8</v>
      </c>
      <c r="Q19" s="8">
        <v>5</v>
      </c>
      <c r="R19" s="8">
        <v>7</v>
      </c>
      <c r="S19" s="8">
        <v>26</v>
      </c>
      <c r="T19" s="8">
        <v>241</v>
      </c>
    </row>
    <row r="20" spans="1:20" x14ac:dyDescent="0.3">
      <c r="A20" s="6">
        <v>500000019</v>
      </c>
      <c r="B20" s="19" t="s">
        <v>29</v>
      </c>
      <c r="C20" s="19" t="s">
        <v>30</v>
      </c>
      <c r="D20" s="5"/>
      <c r="E20" s="6">
        <v>4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8">
        <v>0</v>
      </c>
      <c r="L20" s="10"/>
      <c r="M20" s="20">
        <v>173</v>
      </c>
      <c r="N20" s="8">
        <v>18</v>
      </c>
      <c r="O20" s="8">
        <v>3</v>
      </c>
      <c r="P20" s="8">
        <v>3</v>
      </c>
      <c r="Q20" s="8">
        <v>6</v>
      </c>
      <c r="R20" s="8">
        <v>6</v>
      </c>
      <c r="S20" s="8">
        <v>17</v>
      </c>
      <c r="T20" s="8">
        <v>200</v>
      </c>
    </row>
    <row r="21" spans="1:20" x14ac:dyDescent="0.3">
      <c r="A21" s="6">
        <v>500000020</v>
      </c>
      <c r="B21" s="19" t="s">
        <v>29</v>
      </c>
      <c r="C21" s="19" t="s">
        <v>30</v>
      </c>
      <c r="D21" s="5"/>
      <c r="E21" s="6">
        <v>4</v>
      </c>
      <c r="F21" s="6">
        <v>0</v>
      </c>
      <c r="G21" s="6">
        <v>0</v>
      </c>
      <c r="H21" s="6">
        <v>0</v>
      </c>
      <c r="I21" s="6">
        <v>0</v>
      </c>
      <c r="J21" s="6">
        <v>1</v>
      </c>
      <c r="K21" s="8">
        <v>0</v>
      </c>
      <c r="L21" s="10"/>
      <c r="M21" s="20">
        <v>168</v>
      </c>
      <c r="N21" s="8">
        <v>32</v>
      </c>
      <c r="O21" s="8">
        <v>8</v>
      </c>
      <c r="P21" s="8">
        <v>8</v>
      </c>
      <c r="Q21" s="8">
        <v>8</v>
      </c>
      <c r="R21" s="8">
        <v>8</v>
      </c>
      <c r="S21" s="8">
        <v>30</v>
      </c>
      <c r="T21" s="8">
        <v>261</v>
      </c>
    </row>
    <row r="22" spans="1:20" x14ac:dyDescent="0.3">
      <c r="A22" s="6">
        <v>500000021</v>
      </c>
      <c r="B22" s="19" t="s">
        <v>29</v>
      </c>
      <c r="C22" s="19" t="s">
        <v>30</v>
      </c>
      <c r="D22" s="5"/>
      <c r="E22" s="6">
        <v>4</v>
      </c>
      <c r="F22" s="6">
        <v>1</v>
      </c>
      <c r="G22" s="6">
        <v>1</v>
      </c>
      <c r="H22" s="6">
        <v>0</v>
      </c>
      <c r="I22" s="6">
        <v>0</v>
      </c>
      <c r="J22" s="6">
        <v>2</v>
      </c>
      <c r="K22" s="8">
        <v>0</v>
      </c>
      <c r="L22" s="10"/>
      <c r="M22" s="20">
        <v>166</v>
      </c>
      <c r="N22" s="8">
        <v>27</v>
      </c>
      <c r="O22" s="8">
        <v>6</v>
      </c>
      <c r="P22" s="8">
        <v>7</v>
      </c>
      <c r="Q22" s="8">
        <v>6</v>
      </c>
      <c r="R22" s="8">
        <v>8</v>
      </c>
      <c r="S22" s="8">
        <v>25</v>
      </c>
      <c r="T22" s="8">
        <v>237</v>
      </c>
    </row>
    <row r="23" spans="1:20" x14ac:dyDescent="0.3">
      <c r="A23" s="6">
        <v>500000022</v>
      </c>
      <c r="B23" s="19" t="s">
        <v>29</v>
      </c>
      <c r="C23" s="19" t="s">
        <v>30</v>
      </c>
      <c r="D23" s="5"/>
      <c r="E23" s="6">
        <v>4</v>
      </c>
      <c r="F23" s="6">
        <v>0</v>
      </c>
      <c r="G23" s="6">
        <v>0</v>
      </c>
      <c r="H23" s="6">
        <v>0</v>
      </c>
      <c r="I23" s="6">
        <v>0</v>
      </c>
      <c r="J23" s="6">
        <v>2</v>
      </c>
      <c r="K23" s="8">
        <v>0</v>
      </c>
      <c r="L23" s="10"/>
      <c r="M23" s="20">
        <v>167</v>
      </c>
      <c r="N23" s="8">
        <v>20</v>
      </c>
      <c r="O23" s="8">
        <v>5</v>
      </c>
      <c r="P23" s="8">
        <v>5</v>
      </c>
      <c r="Q23" s="8">
        <v>4</v>
      </c>
      <c r="R23" s="8">
        <v>6</v>
      </c>
      <c r="S23" s="8">
        <v>19</v>
      </c>
      <c r="T23" s="8">
        <v>209</v>
      </c>
    </row>
    <row r="24" spans="1:20" x14ac:dyDescent="0.3">
      <c r="A24" s="6">
        <v>500000023</v>
      </c>
      <c r="B24" s="19" t="s">
        <v>29</v>
      </c>
      <c r="C24" s="19" t="s">
        <v>30</v>
      </c>
      <c r="D24" s="5"/>
      <c r="E24" s="6">
        <v>4</v>
      </c>
      <c r="F24" s="6">
        <v>1</v>
      </c>
      <c r="G24" s="6">
        <v>0</v>
      </c>
      <c r="H24" s="6">
        <v>0</v>
      </c>
      <c r="I24" s="6">
        <v>0</v>
      </c>
      <c r="J24" s="6">
        <v>1</v>
      </c>
      <c r="K24" s="8">
        <v>0</v>
      </c>
      <c r="L24" s="10"/>
      <c r="M24" s="20">
        <v>180</v>
      </c>
      <c r="N24" s="8">
        <v>33</v>
      </c>
      <c r="O24" s="8">
        <v>8</v>
      </c>
      <c r="P24" s="8">
        <v>7</v>
      </c>
      <c r="Q24" s="8">
        <v>9</v>
      </c>
      <c r="R24" s="8">
        <v>9</v>
      </c>
      <c r="S24" s="8">
        <v>31</v>
      </c>
      <c r="T24" s="8">
        <v>267</v>
      </c>
    </row>
    <row r="25" spans="1:20" x14ac:dyDescent="0.3">
      <c r="A25" s="6">
        <v>500000024</v>
      </c>
      <c r="B25" s="19" t="s">
        <v>29</v>
      </c>
      <c r="C25" s="19" t="s">
        <v>30</v>
      </c>
      <c r="D25" s="5"/>
      <c r="E25" s="6">
        <v>4</v>
      </c>
      <c r="F25" s="6">
        <v>0</v>
      </c>
      <c r="G25" s="6">
        <v>1</v>
      </c>
      <c r="H25" s="6">
        <v>0</v>
      </c>
      <c r="I25" s="6">
        <v>0</v>
      </c>
      <c r="J25" s="6">
        <v>3</v>
      </c>
      <c r="K25" s="8">
        <v>0</v>
      </c>
      <c r="L25" s="10"/>
      <c r="M25" s="20">
        <v>180</v>
      </c>
      <c r="N25" s="8">
        <v>34</v>
      </c>
      <c r="O25" s="8">
        <v>8</v>
      </c>
      <c r="P25" s="8">
        <v>9</v>
      </c>
      <c r="Q25" s="8">
        <v>8</v>
      </c>
      <c r="R25" s="8">
        <v>9</v>
      </c>
      <c r="S25" s="8">
        <v>32</v>
      </c>
      <c r="T25" s="8">
        <v>275</v>
      </c>
    </row>
    <row r="26" spans="1:20" x14ac:dyDescent="0.3">
      <c r="A26" s="6">
        <v>500000025</v>
      </c>
      <c r="B26" s="19" t="s">
        <v>29</v>
      </c>
      <c r="C26" s="19" t="s">
        <v>30</v>
      </c>
      <c r="D26" s="5"/>
      <c r="E26" s="6">
        <v>4</v>
      </c>
      <c r="F26" s="6">
        <v>1</v>
      </c>
      <c r="G26" s="6">
        <v>1</v>
      </c>
      <c r="H26" s="6">
        <v>0</v>
      </c>
      <c r="I26" s="6">
        <v>0</v>
      </c>
      <c r="J26" s="6">
        <v>2</v>
      </c>
      <c r="K26" s="8">
        <v>0</v>
      </c>
      <c r="L26" s="10"/>
      <c r="M26" s="20">
        <v>180</v>
      </c>
      <c r="N26" s="8">
        <v>31</v>
      </c>
      <c r="O26" s="8">
        <v>8</v>
      </c>
      <c r="P26" s="8">
        <v>7</v>
      </c>
      <c r="Q26" s="8">
        <v>7</v>
      </c>
      <c r="R26" s="8">
        <v>9</v>
      </c>
      <c r="S26" s="8">
        <v>30</v>
      </c>
      <c r="T26" s="8">
        <v>255</v>
      </c>
    </row>
    <row r="27" spans="1:20" x14ac:dyDescent="0.3">
      <c r="A27" s="6">
        <v>500000026</v>
      </c>
      <c r="B27" s="19" t="s">
        <v>29</v>
      </c>
      <c r="C27" s="19" t="s">
        <v>30</v>
      </c>
      <c r="D27" s="5"/>
      <c r="E27" s="6">
        <v>4</v>
      </c>
      <c r="F27" s="6">
        <v>0</v>
      </c>
      <c r="G27" s="6">
        <v>1</v>
      </c>
      <c r="H27" s="6">
        <v>0</v>
      </c>
      <c r="I27" s="6">
        <v>0</v>
      </c>
      <c r="J27" s="6">
        <v>2</v>
      </c>
      <c r="K27" s="8">
        <v>0</v>
      </c>
      <c r="L27" s="10"/>
      <c r="M27" s="20">
        <v>178</v>
      </c>
      <c r="N27" s="8">
        <v>32</v>
      </c>
      <c r="O27" s="8">
        <v>9</v>
      </c>
      <c r="P27" s="8">
        <v>8</v>
      </c>
      <c r="Q27" s="8">
        <v>8</v>
      </c>
      <c r="R27" s="8">
        <v>7</v>
      </c>
      <c r="S27" s="8">
        <v>31</v>
      </c>
      <c r="T27" s="8">
        <v>261</v>
      </c>
    </row>
    <row r="28" spans="1:20" x14ac:dyDescent="0.3">
      <c r="A28" s="6">
        <v>500000027</v>
      </c>
      <c r="B28" s="19" t="s">
        <v>29</v>
      </c>
      <c r="C28" s="19" t="s">
        <v>30</v>
      </c>
      <c r="D28" s="5"/>
      <c r="E28" s="6">
        <v>4</v>
      </c>
      <c r="F28" s="6">
        <v>1</v>
      </c>
      <c r="G28" s="6">
        <v>0</v>
      </c>
      <c r="H28" s="6">
        <v>0</v>
      </c>
      <c r="I28" s="6">
        <v>0</v>
      </c>
      <c r="J28" s="6">
        <v>1</v>
      </c>
      <c r="K28" s="8">
        <v>0</v>
      </c>
      <c r="L28" s="10"/>
      <c r="M28" s="20">
        <v>178</v>
      </c>
      <c r="N28" s="8">
        <v>24</v>
      </c>
      <c r="O28" s="8">
        <v>5</v>
      </c>
      <c r="P28" s="8">
        <v>5</v>
      </c>
      <c r="Q28" s="8">
        <v>5</v>
      </c>
      <c r="R28" s="8">
        <v>9</v>
      </c>
      <c r="S28" s="8">
        <v>22</v>
      </c>
      <c r="T28" s="8">
        <v>225</v>
      </c>
    </row>
    <row r="29" spans="1:20" x14ac:dyDescent="0.3">
      <c r="A29" s="6">
        <v>500000028</v>
      </c>
      <c r="B29" s="19" t="s">
        <v>29</v>
      </c>
      <c r="C29" s="19" t="s">
        <v>30</v>
      </c>
      <c r="D29" s="5"/>
      <c r="E29" s="6">
        <v>4</v>
      </c>
      <c r="F29" s="6">
        <v>0</v>
      </c>
      <c r="G29" s="6">
        <v>1</v>
      </c>
      <c r="H29" s="6">
        <v>0</v>
      </c>
      <c r="I29" s="6">
        <v>0</v>
      </c>
      <c r="J29" s="6">
        <v>2</v>
      </c>
      <c r="K29" s="6">
        <v>1</v>
      </c>
      <c r="L29" s="7"/>
      <c r="M29" s="20">
        <v>180</v>
      </c>
      <c r="N29" s="8">
        <v>25</v>
      </c>
      <c r="O29" s="8">
        <v>8</v>
      </c>
      <c r="P29" s="8">
        <v>6</v>
      </c>
      <c r="Q29" s="8">
        <v>6</v>
      </c>
      <c r="R29" s="8">
        <v>5</v>
      </c>
      <c r="S29" s="8">
        <v>23</v>
      </c>
      <c r="T29" s="8">
        <v>229</v>
      </c>
    </row>
    <row r="30" spans="1:20" x14ac:dyDescent="0.3">
      <c r="A30" s="6">
        <v>500000029</v>
      </c>
      <c r="B30" s="19" t="s">
        <v>29</v>
      </c>
      <c r="C30" s="19" t="s">
        <v>30</v>
      </c>
      <c r="D30" s="5"/>
      <c r="E30" s="6">
        <v>4</v>
      </c>
      <c r="F30" s="6">
        <v>0</v>
      </c>
      <c r="G30" s="6">
        <v>0</v>
      </c>
      <c r="H30" s="6">
        <v>0</v>
      </c>
      <c r="I30" s="6">
        <v>0</v>
      </c>
      <c r="J30" s="6">
        <v>2</v>
      </c>
      <c r="K30" s="6">
        <v>1</v>
      </c>
      <c r="L30" s="7"/>
      <c r="M30" s="20">
        <v>176</v>
      </c>
      <c r="N30" s="8">
        <v>35</v>
      </c>
      <c r="O30" s="8">
        <v>10</v>
      </c>
      <c r="P30" s="8">
        <v>8</v>
      </c>
      <c r="Q30" s="8">
        <v>8</v>
      </c>
      <c r="R30" s="8">
        <v>9</v>
      </c>
      <c r="S30" s="8">
        <v>33</v>
      </c>
      <c r="T30" s="8">
        <v>283</v>
      </c>
    </row>
    <row r="31" spans="1:20" x14ac:dyDescent="0.3">
      <c r="A31" s="6">
        <v>500000030</v>
      </c>
      <c r="B31" s="19" t="s">
        <v>29</v>
      </c>
      <c r="C31" s="19" t="s">
        <v>30</v>
      </c>
      <c r="D31" s="5"/>
      <c r="E31" s="6">
        <v>4</v>
      </c>
      <c r="F31" s="6">
        <v>1</v>
      </c>
      <c r="G31" s="6">
        <v>1</v>
      </c>
      <c r="H31" s="6">
        <v>1</v>
      </c>
      <c r="I31" s="6">
        <v>1</v>
      </c>
      <c r="J31" s="6">
        <v>2</v>
      </c>
      <c r="K31" s="6">
        <v>1</v>
      </c>
      <c r="L31" s="7"/>
      <c r="M31" s="20">
        <v>176</v>
      </c>
      <c r="N31" s="8">
        <v>19</v>
      </c>
      <c r="O31" s="8">
        <v>3</v>
      </c>
      <c r="P31" s="8">
        <v>5</v>
      </c>
      <c r="Q31" s="8">
        <v>6</v>
      </c>
      <c r="R31" s="8">
        <v>5</v>
      </c>
      <c r="S31" s="8">
        <v>18</v>
      </c>
      <c r="T31" s="8">
        <v>204</v>
      </c>
    </row>
    <row r="32" spans="1:20" x14ac:dyDescent="0.3">
      <c r="A32" s="6">
        <v>500000031</v>
      </c>
      <c r="B32" s="19" t="s">
        <v>29</v>
      </c>
      <c r="C32" s="19" t="s">
        <v>30</v>
      </c>
      <c r="D32" s="5"/>
      <c r="E32" s="6">
        <v>4</v>
      </c>
      <c r="F32" s="6">
        <v>1</v>
      </c>
      <c r="G32" s="6">
        <v>1</v>
      </c>
      <c r="H32" s="6">
        <v>0</v>
      </c>
      <c r="I32" s="6">
        <v>0</v>
      </c>
      <c r="J32" s="6">
        <v>1</v>
      </c>
      <c r="K32" s="6">
        <v>0</v>
      </c>
      <c r="L32" s="7"/>
      <c r="M32" s="20">
        <v>175</v>
      </c>
      <c r="N32" s="8">
        <v>29</v>
      </c>
      <c r="O32" s="8">
        <v>8</v>
      </c>
      <c r="P32" s="8">
        <v>8</v>
      </c>
      <c r="Q32" s="8">
        <v>6</v>
      </c>
      <c r="R32" s="8">
        <v>7</v>
      </c>
      <c r="S32" s="8">
        <v>27</v>
      </c>
      <c r="T32" s="8">
        <v>245</v>
      </c>
    </row>
    <row r="33" spans="1:20" x14ac:dyDescent="0.3">
      <c r="A33" s="6">
        <v>500000032</v>
      </c>
      <c r="B33" s="19" t="s">
        <v>29</v>
      </c>
      <c r="C33" s="19" t="s">
        <v>30</v>
      </c>
      <c r="D33" s="5"/>
      <c r="E33" s="6">
        <v>4</v>
      </c>
      <c r="F33" s="6">
        <v>0</v>
      </c>
      <c r="G33" s="6">
        <v>1</v>
      </c>
      <c r="H33" s="6">
        <v>0</v>
      </c>
      <c r="I33" s="6">
        <v>0</v>
      </c>
      <c r="J33" s="6">
        <v>2</v>
      </c>
      <c r="K33" s="6">
        <v>0</v>
      </c>
      <c r="L33" s="7"/>
      <c r="M33" s="20">
        <v>173</v>
      </c>
      <c r="N33" s="8">
        <v>29</v>
      </c>
      <c r="O33" s="8">
        <v>8</v>
      </c>
      <c r="P33" s="8">
        <v>6</v>
      </c>
      <c r="Q33" s="8">
        <v>7</v>
      </c>
      <c r="R33" s="8">
        <v>8</v>
      </c>
      <c r="S33" s="8">
        <v>27</v>
      </c>
      <c r="T33" s="8">
        <v>245</v>
      </c>
    </row>
    <row r="34" spans="1:20" x14ac:dyDescent="0.3">
      <c r="A34" s="6">
        <v>500000033</v>
      </c>
      <c r="B34" s="19" t="s">
        <v>29</v>
      </c>
      <c r="C34" s="19" t="s">
        <v>30</v>
      </c>
      <c r="D34" s="5"/>
      <c r="E34" s="6">
        <v>4</v>
      </c>
      <c r="F34" s="6">
        <v>0</v>
      </c>
      <c r="G34" s="6">
        <v>0</v>
      </c>
      <c r="H34" s="6">
        <v>0</v>
      </c>
      <c r="I34" s="6">
        <v>0</v>
      </c>
      <c r="J34" s="6">
        <v>2</v>
      </c>
      <c r="K34" s="6">
        <v>1</v>
      </c>
      <c r="L34" s="7"/>
      <c r="M34" s="20">
        <v>178</v>
      </c>
      <c r="N34" s="8">
        <v>14</v>
      </c>
      <c r="O34" s="8">
        <v>3</v>
      </c>
      <c r="P34" s="8">
        <v>4</v>
      </c>
      <c r="Q34" s="8">
        <v>3</v>
      </c>
      <c r="R34" s="8">
        <v>4</v>
      </c>
      <c r="S34" s="8">
        <v>13</v>
      </c>
      <c r="T34" s="8">
        <v>181</v>
      </c>
    </row>
    <row r="35" spans="1:20" x14ac:dyDescent="0.3">
      <c r="A35" s="6">
        <v>500000034</v>
      </c>
      <c r="B35" s="19" t="s">
        <v>29</v>
      </c>
      <c r="C35" s="19" t="s">
        <v>30</v>
      </c>
      <c r="D35" s="5"/>
      <c r="E35" s="6">
        <v>4</v>
      </c>
      <c r="F35" s="6">
        <v>1</v>
      </c>
      <c r="G35" s="6">
        <v>1</v>
      </c>
      <c r="H35" s="6">
        <v>0</v>
      </c>
      <c r="I35" s="6">
        <v>0</v>
      </c>
      <c r="J35" s="6">
        <v>2</v>
      </c>
      <c r="K35" s="6">
        <v>0</v>
      </c>
      <c r="L35" s="7"/>
      <c r="M35" s="20">
        <v>178</v>
      </c>
      <c r="N35" s="8">
        <v>17</v>
      </c>
      <c r="O35" s="8">
        <v>5</v>
      </c>
      <c r="P35" s="8">
        <v>6</v>
      </c>
      <c r="Q35" s="8">
        <v>3</v>
      </c>
      <c r="R35" s="8">
        <v>3</v>
      </c>
      <c r="S35" s="8">
        <v>16</v>
      </c>
      <c r="T35" s="8">
        <v>196</v>
      </c>
    </row>
    <row r="36" spans="1:20" x14ac:dyDescent="0.3">
      <c r="A36" s="6">
        <v>500000035</v>
      </c>
      <c r="B36" s="19" t="s">
        <v>29</v>
      </c>
      <c r="C36" s="19" t="s">
        <v>30</v>
      </c>
      <c r="D36" s="5"/>
      <c r="E36" s="6">
        <v>4</v>
      </c>
      <c r="F36" s="6">
        <v>0</v>
      </c>
      <c r="G36" s="6">
        <v>0</v>
      </c>
      <c r="H36" s="6">
        <v>0</v>
      </c>
      <c r="I36" s="6">
        <v>0</v>
      </c>
      <c r="J36" s="6">
        <v>2</v>
      </c>
      <c r="K36" s="6">
        <v>1</v>
      </c>
      <c r="L36" s="7"/>
      <c r="M36" s="20">
        <v>176</v>
      </c>
      <c r="N36" s="8">
        <v>13</v>
      </c>
      <c r="O36" s="8">
        <v>4</v>
      </c>
      <c r="P36" s="8">
        <v>4</v>
      </c>
      <c r="Q36" s="8">
        <v>2</v>
      </c>
      <c r="R36" s="8">
        <v>3</v>
      </c>
      <c r="S36" s="8">
        <v>12</v>
      </c>
      <c r="T36" s="8">
        <v>176</v>
      </c>
    </row>
    <row r="37" spans="1:20" x14ac:dyDescent="0.3">
      <c r="A37" s="6">
        <v>500000036</v>
      </c>
      <c r="B37" s="19" t="s">
        <v>29</v>
      </c>
      <c r="C37" s="19" t="s">
        <v>30</v>
      </c>
      <c r="D37" s="5"/>
      <c r="E37" s="6">
        <v>4</v>
      </c>
      <c r="F37" s="6">
        <v>0</v>
      </c>
      <c r="G37" s="6">
        <v>1</v>
      </c>
      <c r="H37" s="6">
        <v>0</v>
      </c>
      <c r="I37" s="6">
        <v>0</v>
      </c>
      <c r="J37" s="6">
        <v>3</v>
      </c>
      <c r="K37" s="6">
        <v>1</v>
      </c>
      <c r="L37" s="7"/>
      <c r="M37" s="20">
        <v>175</v>
      </c>
      <c r="N37" s="8">
        <v>22</v>
      </c>
      <c r="O37" s="8">
        <v>9</v>
      </c>
      <c r="P37" s="8">
        <v>8</v>
      </c>
      <c r="Q37" s="8">
        <v>3</v>
      </c>
      <c r="R37" s="8">
        <v>2</v>
      </c>
      <c r="S37" s="8">
        <v>20</v>
      </c>
      <c r="T37" s="8">
        <v>217</v>
      </c>
    </row>
    <row r="38" spans="1:20" x14ac:dyDescent="0.3">
      <c r="A38" s="6">
        <v>500000037</v>
      </c>
      <c r="B38" s="19" t="s">
        <v>29</v>
      </c>
      <c r="C38" s="19" t="s">
        <v>30</v>
      </c>
      <c r="D38" s="5"/>
      <c r="E38" s="6">
        <v>4</v>
      </c>
      <c r="F38" s="6">
        <v>0</v>
      </c>
      <c r="G38" s="6">
        <v>0</v>
      </c>
      <c r="H38" s="6">
        <v>0</v>
      </c>
      <c r="I38" s="6">
        <v>0</v>
      </c>
      <c r="J38" s="6">
        <v>3</v>
      </c>
      <c r="K38" s="6">
        <v>1</v>
      </c>
      <c r="L38" s="7"/>
      <c r="M38" s="20">
        <v>174</v>
      </c>
      <c r="N38" s="8">
        <v>34</v>
      </c>
      <c r="O38" s="8">
        <v>9</v>
      </c>
      <c r="P38" s="8">
        <v>8</v>
      </c>
      <c r="Q38" s="8">
        <v>8</v>
      </c>
      <c r="R38" s="8">
        <v>9</v>
      </c>
      <c r="S38" s="8">
        <v>32</v>
      </c>
      <c r="T38" s="8">
        <v>275</v>
      </c>
    </row>
    <row r="39" spans="1:20" x14ac:dyDescent="0.3">
      <c r="A39" s="6">
        <v>500000038</v>
      </c>
      <c r="B39" s="19" t="s">
        <v>29</v>
      </c>
      <c r="C39" s="19" t="s">
        <v>30</v>
      </c>
      <c r="D39" s="5"/>
      <c r="E39" s="6">
        <v>4</v>
      </c>
      <c r="F39" s="6">
        <v>1</v>
      </c>
      <c r="G39" s="6">
        <v>0</v>
      </c>
      <c r="H39" s="6">
        <v>0</v>
      </c>
      <c r="I39" s="6">
        <v>0</v>
      </c>
      <c r="J39" s="6">
        <v>3</v>
      </c>
      <c r="K39" s="6">
        <v>0</v>
      </c>
      <c r="L39" s="7"/>
      <c r="M39" s="20">
        <v>173</v>
      </c>
      <c r="N39" s="8">
        <v>12</v>
      </c>
      <c r="O39" s="8">
        <v>2</v>
      </c>
      <c r="P39" s="8">
        <v>1</v>
      </c>
      <c r="Q39" s="8">
        <v>6</v>
      </c>
      <c r="R39" s="8">
        <v>3</v>
      </c>
      <c r="S39" s="8">
        <v>12</v>
      </c>
      <c r="T39" s="8">
        <v>171</v>
      </c>
    </row>
    <row r="40" spans="1:20" x14ac:dyDescent="0.3">
      <c r="A40" s="6">
        <v>500000039</v>
      </c>
      <c r="B40" s="19" t="s">
        <v>29</v>
      </c>
      <c r="C40" s="19" t="s">
        <v>30</v>
      </c>
      <c r="D40" s="5"/>
      <c r="E40" s="6">
        <v>4</v>
      </c>
      <c r="F40" s="6">
        <v>0</v>
      </c>
      <c r="G40" s="6">
        <v>0</v>
      </c>
      <c r="H40" s="6">
        <v>1</v>
      </c>
      <c r="I40" s="6">
        <v>1</v>
      </c>
      <c r="J40" s="6">
        <v>3</v>
      </c>
      <c r="K40" s="6">
        <v>0</v>
      </c>
      <c r="L40" s="7"/>
      <c r="M40" s="20">
        <v>175</v>
      </c>
      <c r="N40" s="8">
        <v>14</v>
      </c>
      <c r="O40" s="8">
        <v>3</v>
      </c>
      <c r="P40" s="8">
        <v>5</v>
      </c>
      <c r="Q40" s="8">
        <v>4</v>
      </c>
      <c r="R40" s="8">
        <v>2</v>
      </c>
      <c r="S40" s="8">
        <v>13</v>
      </c>
      <c r="T40" s="8">
        <v>181</v>
      </c>
    </row>
    <row r="41" spans="1:20" x14ac:dyDescent="0.3">
      <c r="A41" s="6">
        <v>500000040</v>
      </c>
      <c r="B41" s="19" t="s">
        <v>29</v>
      </c>
      <c r="C41" s="19" t="s">
        <v>30</v>
      </c>
      <c r="D41" s="5"/>
      <c r="E41" s="6">
        <v>4</v>
      </c>
      <c r="F41" s="6">
        <v>0</v>
      </c>
      <c r="G41" s="6">
        <v>0</v>
      </c>
      <c r="H41" s="6">
        <v>0</v>
      </c>
      <c r="I41" s="6">
        <v>0</v>
      </c>
      <c r="J41" s="6">
        <v>2</v>
      </c>
      <c r="K41" s="6">
        <v>0</v>
      </c>
      <c r="L41" s="7"/>
      <c r="M41" s="20">
        <v>173</v>
      </c>
      <c r="N41" s="8">
        <v>25</v>
      </c>
      <c r="O41" s="8">
        <v>8</v>
      </c>
      <c r="P41" s="8">
        <v>7</v>
      </c>
      <c r="Q41" s="8">
        <v>4</v>
      </c>
      <c r="R41" s="8">
        <v>6</v>
      </c>
      <c r="S41" s="8">
        <v>23</v>
      </c>
      <c r="T41" s="8">
        <v>229</v>
      </c>
    </row>
    <row r="42" spans="1:20" x14ac:dyDescent="0.3">
      <c r="A42" s="6">
        <v>500000041</v>
      </c>
      <c r="B42" s="19" t="s">
        <v>29</v>
      </c>
      <c r="C42" s="19" t="s">
        <v>30</v>
      </c>
      <c r="D42" s="5"/>
      <c r="E42" s="6">
        <v>4</v>
      </c>
      <c r="F42" s="6">
        <v>1</v>
      </c>
      <c r="G42" s="6">
        <v>0</v>
      </c>
      <c r="H42" s="6">
        <v>0</v>
      </c>
      <c r="I42" s="6">
        <v>0</v>
      </c>
      <c r="J42" s="6">
        <v>3</v>
      </c>
      <c r="K42" s="6">
        <v>0</v>
      </c>
      <c r="L42" s="7"/>
      <c r="M42" s="20">
        <v>178</v>
      </c>
      <c r="N42" s="8">
        <v>33</v>
      </c>
      <c r="O42" s="8">
        <v>10</v>
      </c>
      <c r="P42" s="8">
        <v>7</v>
      </c>
      <c r="Q42" s="8">
        <v>7</v>
      </c>
      <c r="R42" s="8">
        <v>9</v>
      </c>
      <c r="S42" s="8">
        <v>31</v>
      </c>
      <c r="T42" s="8">
        <v>267</v>
      </c>
    </row>
    <row r="43" spans="1:20" x14ac:dyDescent="0.3">
      <c r="A43" s="6">
        <v>500000042</v>
      </c>
      <c r="B43" s="19" t="s">
        <v>29</v>
      </c>
      <c r="C43" s="19" t="s">
        <v>30</v>
      </c>
      <c r="D43" s="5"/>
      <c r="E43" s="6">
        <v>4</v>
      </c>
      <c r="F43" s="6">
        <v>1</v>
      </c>
      <c r="G43" s="6">
        <v>1</v>
      </c>
      <c r="H43" s="6">
        <v>0</v>
      </c>
      <c r="I43" s="6">
        <v>0</v>
      </c>
      <c r="J43" s="6">
        <v>1</v>
      </c>
      <c r="K43" s="6">
        <v>0</v>
      </c>
      <c r="L43" s="7"/>
      <c r="M43" s="20">
        <v>178</v>
      </c>
      <c r="N43" s="8">
        <v>16</v>
      </c>
      <c r="O43" s="8">
        <v>3</v>
      </c>
      <c r="P43" s="8">
        <v>5</v>
      </c>
      <c r="Q43" s="8">
        <v>1</v>
      </c>
      <c r="R43" s="8">
        <v>7</v>
      </c>
      <c r="S43" s="8">
        <v>16</v>
      </c>
      <c r="T43" s="8">
        <v>191</v>
      </c>
    </row>
    <row r="44" spans="1:20" x14ac:dyDescent="0.3">
      <c r="A44" s="6">
        <v>500000043</v>
      </c>
      <c r="B44" s="19" t="s">
        <v>29</v>
      </c>
      <c r="C44" s="19" t="s">
        <v>30</v>
      </c>
      <c r="D44" s="5"/>
      <c r="E44" s="6">
        <v>4</v>
      </c>
      <c r="F44" s="6">
        <v>0</v>
      </c>
      <c r="G44" s="6">
        <v>1</v>
      </c>
      <c r="H44" s="6">
        <v>0</v>
      </c>
      <c r="I44" s="6">
        <v>0</v>
      </c>
      <c r="J44" s="6">
        <v>1</v>
      </c>
      <c r="K44" s="6">
        <v>0</v>
      </c>
      <c r="L44" s="7"/>
      <c r="M44" s="20">
        <v>176</v>
      </c>
      <c r="N44" s="8">
        <v>35</v>
      </c>
      <c r="O44" s="8">
        <v>10</v>
      </c>
      <c r="P44" s="8">
        <v>9</v>
      </c>
      <c r="Q44" s="8">
        <v>6</v>
      </c>
      <c r="R44" s="8">
        <v>10</v>
      </c>
      <c r="S44" s="8">
        <v>33</v>
      </c>
      <c r="T44" s="8">
        <v>283</v>
      </c>
    </row>
    <row r="45" spans="1:20" x14ac:dyDescent="0.3">
      <c r="A45" s="6">
        <v>500000044</v>
      </c>
      <c r="B45" s="19" t="s">
        <v>29</v>
      </c>
      <c r="C45" s="19" t="s">
        <v>30</v>
      </c>
      <c r="D45" s="5"/>
      <c r="E45" s="6">
        <v>4</v>
      </c>
      <c r="F45" s="6">
        <v>1</v>
      </c>
      <c r="G45" s="6">
        <v>1</v>
      </c>
      <c r="H45" s="6">
        <v>0</v>
      </c>
      <c r="I45" s="6">
        <v>0</v>
      </c>
      <c r="J45" s="6">
        <v>2</v>
      </c>
      <c r="K45" s="6">
        <v>0</v>
      </c>
      <c r="L45" s="7"/>
      <c r="M45" s="20">
        <v>175</v>
      </c>
      <c r="N45" s="8">
        <v>22</v>
      </c>
      <c r="O45" s="8">
        <v>4</v>
      </c>
      <c r="P45" s="8">
        <v>7</v>
      </c>
      <c r="Q45" s="8">
        <v>6</v>
      </c>
      <c r="R45" s="8">
        <v>5</v>
      </c>
      <c r="S45" s="8">
        <v>20</v>
      </c>
      <c r="T45" s="8">
        <v>217</v>
      </c>
    </row>
    <row r="46" spans="1:20" x14ac:dyDescent="0.3">
      <c r="A46" s="6">
        <v>500000045</v>
      </c>
      <c r="B46" s="19" t="s">
        <v>29</v>
      </c>
      <c r="C46" s="19" t="s">
        <v>30</v>
      </c>
      <c r="D46" s="5"/>
      <c r="E46" s="6">
        <v>4</v>
      </c>
      <c r="F46" s="6">
        <v>0</v>
      </c>
      <c r="G46" s="6">
        <v>1</v>
      </c>
      <c r="H46" s="6">
        <v>0</v>
      </c>
      <c r="I46" s="6">
        <v>0</v>
      </c>
      <c r="J46" s="6">
        <v>1</v>
      </c>
      <c r="K46" s="6">
        <v>0</v>
      </c>
      <c r="L46" s="7"/>
      <c r="M46" s="20">
        <v>174</v>
      </c>
      <c r="N46" s="8">
        <v>33</v>
      </c>
      <c r="O46" s="8">
        <v>9</v>
      </c>
      <c r="P46" s="8">
        <v>8</v>
      </c>
      <c r="Q46" s="8">
        <v>7</v>
      </c>
      <c r="R46" s="8">
        <v>9</v>
      </c>
      <c r="S46" s="8">
        <v>31</v>
      </c>
      <c r="T46" s="8">
        <v>267</v>
      </c>
    </row>
    <row r="47" spans="1:20" x14ac:dyDescent="0.3">
      <c r="A47" s="6">
        <v>500000046</v>
      </c>
      <c r="B47" s="19" t="s">
        <v>29</v>
      </c>
      <c r="C47" s="19" t="s">
        <v>30</v>
      </c>
      <c r="D47" s="5"/>
      <c r="E47" s="6">
        <v>4</v>
      </c>
      <c r="F47" s="6">
        <v>0</v>
      </c>
      <c r="G47" s="6">
        <v>0</v>
      </c>
      <c r="H47" s="6">
        <v>0</v>
      </c>
      <c r="I47" s="6">
        <v>0</v>
      </c>
      <c r="J47" s="6">
        <v>1</v>
      </c>
      <c r="K47" s="6">
        <v>1</v>
      </c>
      <c r="L47" s="7"/>
      <c r="M47" s="20">
        <v>173</v>
      </c>
      <c r="N47" s="8">
        <v>22</v>
      </c>
      <c r="O47" s="8">
        <v>6</v>
      </c>
      <c r="P47" s="8">
        <v>4</v>
      </c>
      <c r="Q47" s="8">
        <v>5</v>
      </c>
      <c r="R47" s="8">
        <v>7</v>
      </c>
      <c r="S47" s="8">
        <v>21</v>
      </c>
      <c r="T47" s="8">
        <v>217</v>
      </c>
    </row>
    <row r="48" spans="1:20" x14ac:dyDescent="0.3">
      <c r="A48" s="6">
        <v>500000047</v>
      </c>
      <c r="B48" s="19" t="s">
        <v>29</v>
      </c>
      <c r="C48" s="19" t="s">
        <v>30</v>
      </c>
      <c r="D48" s="5"/>
      <c r="E48" s="6">
        <v>4</v>
      </c>
      <c r="F48" s="6">
        <v>0</v>
      </c>
      <c r="G48" s="6">
        <v>0</v>
      </c>
      <c r="H48" s="6">
        <v>1</v>
      </c>
      <c r="I48" s="6">
        <v>1</v>
      </c>
      <c r="J48" s="6">
        <v>2</v>
      </c>
      <c r="K48" s="6">
        <v>0</v>
      </c>
      <c r="L48" s="7"/>
      <c r="M48" s="20">
        <v>168</v>
      </c>
      <c r="N48" s="8">
        <v>9</v>
      </c>
      <c r="O48" s="8">
        <v>1</v>
      </c>
      <c r="P48" s="8">
        <v>5</v>
      </c>
      <c r="Q48" s="8">
        <v>2</v>
      </c>
      <c r="R48" s="8">
        <v>1</v>
      </c>
      <c r="S48" s="8">
        <v>8</v>
      </c>
      <c r="T48" s="8">
        <v>154</v>
      </c>
    </row>
    <row r="49" spans="1:20" x14ac:dyDescent="0.3">
      <c r="A49" s="6">
        <v>500000048</v>
      </c>
      <c r="B49" s="19" t="s">
        <v>29</v>
      </c>
      <c r="C49" s="19" t="s">
        <v>30</v>
      </c>
      <c r="D49" s="5"/>
      <c r="E49" s="6">
        <v>4</v>
      </c>
      <c r="F49" s="6">
        <v>1</v>
      </c>
      <c r="G49" s="6">
        <v>1</v>
      </c>
      <c r="H49" s="6">
        <v>1</v>
      </c>
      <c r="I49" s="6">
        <v>1</v>
      </c>
      <c r="J49" s="6">
        <v>2</v>
      </c>
      <c r="K49" s="6">
        <v>0</v>
      </c>
      <c r="L49" s="7"/>
      <c r="M49" s="20">
        <v>166</v>
      </c>
      <c r="N49" s="8">
        <v>12</v>
      </c>
      <c r="O49" s="8">
        <v>2</v>
      </c>
      <c r="P49" s="8">
        <v>4</v>
      </c>
      <c r="Q49" s="8">
        <v>2</v>
      </c>
      <c r="R49" s="8">
        <v>4</v>
      </c>
      <c r="S49" s="8">
        <v>12</v>
      </c>
      <c r="T49" s="8">
        <v>171</v>
      </c>
    </row>
    <row r="50" spans="1:20" x14ac:dyDescent="0.3">
      <c r="A50" s="6">
        <v>500000049</v>
      </c>
      <c r="B50" s="19" t="s">
        <v>29</v>
      </c>
      <c r="C50" s="19" t="s">
        <v>30</v>
      </c>
      <c r="D50" s="5"/>
      <c r="E50" s="6">
        <v>4</v>
      </c>
      <c r="F50" s="6">
        <v>0</v>
      </c>
      <c r="G50" s="6">
        <v>0</v>
      </c>
      <c r="H50" s="6">
        <v>0</v>
      </c>
      <c r="I50" s="6">
        <v>0</v>
      </c>
      <c r="J50" s="6">
        <v>2</v>
      </c>
      <c r="K50" s="6">
        <v>1</v>
      </c>
      <c r="L50" s="7"/>
      <c r="M50" s="20">
        <v>167</v>
      </c>
      <c r="N50" s="8">
        <v>31</v>
      </c>
      <c r="O50" s="8">
        <v>8</v>
      </c>
      <c r="P50" s="8">
        <v>7</v>
      </c>
      <c r="Q50" s="8">
        <v>7</v>
      </c>
      <c r="R50" s="8">
        <v>9</v>
      </c>
      <c r="S50" s="8">
        <v>29</v>
      </c>
      <c r="T50" s="8">
        <v>255</v>
      </c>
    </row>
    <row r="51" spans="1:20" x14ac:dyDescent="0.3">
      <c r="A51" s="6">
        <v>500000050</v>
      </c>
      <c r="B51" s="19" t="s">
        <v>29</v>
      </c>
      <c r="C51" s="19" t="s">
        <v>30</v>
      </c>
      <c r="D51" s="5"/>
      <c r="E51" s="6">
        <v>4</v>
      </c>
      <c r="F51" s="6">
        <v>0</v>
      </c>
      <c r="G51" s="6">
        <v>1</v>
      </c>
      <c r="H51" s="6">
        <v>0</v>
      </c>
      <c r="I51" s="6">
        <v>0</v>
      </c>
      <c r="J51" s="6">
        <v>2</v>
      </c>
      <c r="K51" s="6">
        <v>0</v>
      </c>
      <c r="L51" s="7"/>
      <c r="M51" s="20">
        <v>180</v>
      </c>
      <c r="N51" s="8">
        <v>23</v>
      </c>
      <c r="O51" s="8">
        <v>7</v>
      </c>
      <c r="P51" s="8">
        <v>7</v>
      </c>
      <c r="Q51" s="8">
        <v>4</v>
      </c>
      <c r="R51" s="8">
        <v>5</v>
      </c>
      <c r="S51" s="8">
        <v>21</v>
      </c>
      <c r="T51" s="8">
        <v>221</v>
      </c>
    </row>
    <row r="52" spans="1:20" x14ac:dyDescent="0.3">
      <c r="A52" s="6">
        <v>500000051</v>
      </c>
      <c r="B52" s="19" t="s">
        <v>29</v>
      </c>
      <c r="C52" s="19" t="s">
        <v>30</v>
      </c>
      <c r="D52" s="5"/>
      <c r="E52" s="6">
        <v>4</v>
      </c>
      <c r="F52" s="6">
        <v>1</v>
      </c>
      <c r="G52" s="6">
        <v>0</v>
      </c>
      <c r="H52" s="6">
        <v>0</v>
      </c>
      <c r="I52" s="6">
        <v>0</v>
      </c>
      <c r="J52" s="6">
        <v>3</v>
      </c>
      <c r="K52" s="6">
        <v>0</v>
      </c>
      <c r="L52" s="7"/>
      <c r="M52" s="20">
        <v>180</v>
      </c>
      <c r="N52" s="8">
        <v>35</v>
      </c>
      <c r="O52" s="8">
        <v>9</v>
      </c>
      <c r="P52" s="8">
        <v>8</v>
      </c>
      <c r="Q52" s="8">
        <v>8</v>
      </c>
      <c r="R52" s="8">
        <v>10</v>
      </c>
      <c r="S52" s="8">
        <v>34</v>
      </c>
      <c r="T52" s="8">
        <v>283</v>
      </c>
    </row>
    <row r="53" spans="1:20" x14ac:dyDescent="0.3">
      <c r="A53" s="6">
        <v>500000052</v>
      </c>
      <c r="B53" s="19" t="s">
        <v>29</v>
      </c>
      <c r="C53" s="19" t="s">
        <v>30</v>
      </c>
      <c r="D53" s="5"/>
      <c r="E53" s="6">
        <v>4</v>
      </c>
      <c r="F53" s="6">
        <v>1</v>
      </c>
      <c r="G53" s="6">
        <v>0</v>
      </c>
      <c r="H53" s="6">
        <v>0</v>
      </c>
      <c r="I53" s="6">
        <v>0</v>
      </c>
      <c r="J53" s="6">
        <v>2</v>
      </c>
      <c r="K53" s="6">
        <v>0</v>
      </c>
      <c r="L53" s="7"/>
      <c r="M53" s="20">
        <v>180</v>
      </c>
      <c r="N53" s="8">
        <v>15</v>
      </c>
      <c r="O53" s="8">
        <v>2</v>
      </c>
      <c r="P53" s="8">
        <v>5</v>
      </c>
      <c r="Q53" s="8">
        <v>3</v>
      </c>
      <c r="R53" s="8">
        <v>5</v>
      </c>
      <c r="S53" s="8">
        <v>13</v>
      </c>
      <c r="T53" s="8">
        <v>186</v>
      </c>
    </row>
    <row r="54" spans="1:20" x14ac:dyDescent="0.3">
      <c r="A54" s="6">
        <v>500000053</v>
      </c>
      <c r="B54" s="19" t="s">
        <v>29</v>
      </c>
      <c r="C54" s="19" t="s">
        <v>30</v>
      </c>
      <c r="D54" s="5"/>
      <c r="E54" s="6">
        <v>4</v>
      </c>
      <c r="F54" s="6">
        <v>1</v>
      </c>
      <c r="G54" s="6">
        <v>0</v>
      </c>
      <c r="H54" s="6">
        <v>0</v>
      </c>
      <c r="I54" s="6">
        <v>0</v>
      </c>
      <c r="J54" s="6">
        <v>2</v>
      </c>
      <c r="K54" s="6">
        <v>0</v>
      </c>
      <c r="L54" s="7"/>
      <c r="M54" s="20">
        <v>178</v>
      </c>
      <c r="N54" s="8">
        <v>34</v>
      </c>
      <c r="O54" s="8">
        <v>10</v>
      </c>
      <c r="P54" s="8">
        <v>8</v>
      </c>
      <c r="Q54" s="8">
        <v>7</v>
      </c>
      <c r="R54" s="8">
        <v>9</v>
      </c>
      <c r="S54" s="8">
        <v>32</v>
      </c>
      <c r="T54" s="8">
        <v>275</v>
      </c>
    </row>
    <row r="55" spans="1:20" x14ac:dyDescent="0.3">
      <c r="A55" s="6">
        <v>500000054</v>
      </c>
      <c r="B55" s="19" t="s">
        <v>29</v>
      </c>
      <c r="C55" s="19" t="s">
        <v>30</v>
      </c>
      <c r="D55" s="5"/>
      <c r="E55" s="6">
        <v>4</v>
      </c>
      <c r="F55" s="6">
        <v>0</v>
      </c>
      <c r="G55" s="6">
        <v>0</v>
      </c>
      <c r="H55" s="6">
        <v>0</v>
      </c>
      <c r="I55" s="6">
        <v>0</v>
      </c>
      <c r="J55" s="6">
        <v>2</v>
      </c>
      <c r="K55" s="6">
        <v>0</v>
      </c>
      <c r="L55" s="7"/>
      <c r="M55" s="20">
        <v>178</v>
      </c>
      <c r="N55" s="8">
        <v>15</v>
      </c>
      <c r="O55" s="8">
        <v>4</v>
      </c>
      <c r="P55" s="8">
        <v>7</v>
      </c>
      <c r="Q55" s="8">
        <v>2</v>
      </c>
      <c r="R55" s="8">
        <v>2</v>
      </c>
      <c r="S55" s="8">
        <v>14</v>
      </c>
      <c r="T55" s="8">
        <v>186</v>
      </c>
    </row>
    <row r="56" spans="1:20" x14ac:dyDescent="0.3">
      <c r="A56" s="6">
        <v>500000055</v>
      </c>
      <c r="B56" s="19" t="s">
        <v>29</v>
      </c>
      <c r="C56" s="19" t="s">
        <v>30</v>
      </c>
      <c r="D56" s="5"/>
      <c r="E56" s="6">
        <v>4</v>
      </c>
      <c r="F56" s="6">
        <v>0</v>
      </c>
      <c r="G56" s="6">
        <v>0</v>
      </c>
      <c r="H56" s="6">
        <v>0</v>
      </c>
      <c r="I56" s="6">
        <v>0</v>
      </c>
      <c r="J56" s="6">
        <v>2</v>
      </c>
      <c r="K56" s="6">
        <v>0</v>
      </c>
      <c r="L56" s="7"/>
      <c r="M56" s="20">
        <v>180</v>
      </c>
      <c r="N56" s="8">
        <v>24</v>
      </c>
      <c r="O56" s="8">
        <v>6</v>
      </c>
      <c r="P56" s="8">
        <v>8</v>
      </c>
      <c r="Q56" s="8">
        <v>4</v>
      </c>
      <c r="R56" s="8">
        <v>6</v>
      </c>
      <c r="S56" s="8">
        <v>22</v>
      </c>
      <c r="T56" s="8">
        <v>225</v>
      </c>
    </row>
    <row r="57" spans="1:20" x14ac:dyDescent="0.3">
      <c r="A57" s="6">
        <v>500000056</v>
      </c>
      <c r="B57" s="19" t="s">
        <v>29</v>
      </c>
      <c r="C57" s="19" t="s">
        <v>30</v>
      </c>
      <c r="D57" s="5"/>
      <c r="E57" s="6">
        <v>4</v>
      </c>
      <c r="F57" s="6">
        <v>1</v>
      </c>
      <c r="G57" s="6">
        <v>0</v>
      </c>
      <c r="H57" s="6">
        <v>0</v>
      </c>
      <c r="I57" s="6">
        <v>0</v>
      </c>
      <c r="J57" s="6">
        <v>2</v>
      </c>
      <c r="K57" s="6">
        <v>0</v>
      </c>
      <c r="L57" s="7"/>
      <c r="M57" s="20">
        <v>176</v>
      </c>
      <c r="N57" s="8">
        <v>20</v>
      </c>
      <c r="O57" s="8">
        <v>7</v>
      </c>
      <c r="P57" s="8">
        <v>4</v>
      </c>
      <c r="Q57" s="8">
        <v>3</v>
      </c>
      <c r="R57" s="8">
        <v>6</v>
      </c>
      <c r="S57" s="8">
        <v>19</v>
      </c>
      <c r="T57" s="8">
        <v>209</v>
      </c>
    </row>
    <row r="58" spans="1:20" x14ac:dyDescent="0.3">
      <c r="A58" s="6">
        <v>500000057</v>
      </c>
      <c r="B58" s="19" t="s">
        <v>29</v>
      </c>
      <c r="C58" s="19" t="s">
        <v>30</v>
      </c>
      <c r="D58" s="5"/>
      <c r="E58" s="6">
        <v>5</v>
      </c>
      <c r="F58" s="6">
        <v>1</v>
      </c>
      <c r="G58" s="6">
        <v>0</v>
      </c>
      <c r="H58" s="6">
        <v>1</v>
      </c>
      <c r="I58" s="6">
        <v>1</v>
      </c>
      <c r="J58" s="6">
        <v>1</v>
      </c>
      <c r="K58" s="6">
        <v>0</v>
      </c>
      <c r="L58" s="7"/>
      <c r="M58" s="20">
        <v>176</v>
      </c>
      <c r="N58" s="8">
        <v>8</v>
      </c>
      <c r="O58" s="8">
        <v>3</v>
      </c>
      <c r="P58" s="8">
        <v>0</v>
      </c>
      <c r="Q58" s="8">
        <v>4</v>
      </c>
      <c r="R58" s="8">
        <v>1</v>
      </c>
      <c r="S58" s="8">
        <v>8</v>
      </c>
      <c r="T58" s="8">
        <v>165</v>
      </c>
    </row>
    <row r="59" spans="1:20" x14ac:dyDescent="0.3">
      <c r="A59" s="6">
        <v>500000058</v>
      </c>
      <c r="B59" s="19" t="s">
        <v>29</v>
      </c>
      <c r="C59" s="19" t="s">
        <v>30</v>
      </c>
      <c r="D59" s="5"/>
      <c r="E59" s="6">
        <v>5</v>
      </c>
      <c r="F59" s="6">
        <v>1</v>
      </c>
      <c r="G59" s="6">
        <v>0</v>
      </c>
      <c r="H59" s="6">
        <v>0</v>
      </c>
      <c r="I59" s="6">
        <v>0</v>
      </c>
      <c r="J59" s="6">
        <v>1</v>
      </c>
      <c r="K59" s="6">
        <v>0</v>
      </c>
      <c r="L59" s="7"/>
      <c r="M59" s="20">
        <v>175</v>
      </c>
      <c r="N59" s="8">
        <v>19</v>
      </c>
      <c r="O59" s="8">
        <v>7</v>
      </c>
      <c r="P59" s="8">
        <v>5</v>
      </c>
      <c r="Q59" s="8">
        <v>5</v>
      </c>
      <c r="R59" s="8">
        <v>2</v>
      </c>
      <c r="S59" s="8">
        <v>18</v>
      </c>
      <c r="T59" s="8">
        <v>207</v>
      </c>
    </row>
    <row r="60" spans="1:20" x14ac:dyDescent="0.3">
      <c r="A60" s="6">
        <v>500000059</v>
      </c>
      <c r="B60" s="19" t="s">
        <v>29</v>
      </c>
      <c r="C60" s="19" t="s">
        <v>30</v>
      </c>
      <c r="D60" s="5"/>
      <c r="E60" s="6">
        <v>5</v>
      </c>
      <c r="F60" s="6">
        <v>0</v>
      </c>
      <c r="G60" s="6">
        <v>0</v>
      </c>
      <c r="H60" s="6">
        <v>0</v>
      </c>
      <c r="I60" s="6">
        <v>0</v>
      </c>
      <c r="J60" s="6">
        <v>1</v>
      </c>
      <c r="K60" s="6">
        <v>0</v>
      </c>
      <c r="L60" s="7"/>
      <c r="M60" s="20">
        <v>173</v>
      </c>
      <c r="N60" s="8">
        <v>20</v>
      </c>
      <c r="O60" s="8">
        <v>5</v>
      </c>
      <c r="P60" s="8">
        <v>5</v>
      </c>
      <c r="Q60" s="8">
        <v>5</v>
      </c>
      <c r="R60" s="8">
        <v>5</v>
      </c>
      <c r="S60" s="8">
        <v>19</v>
      </c>
      <c r="T60" s="8">
        <v>210</v>
      </c>
    </row>
    <row r="61" spans="1:20" x14ac:dyDescent="0.3">
      <c r="A61" s="6">
        <v>500000060</v>
      </c>
      <c r="B61" s="19" t="s">
        <v>29</v>
      </c>
      <c r="C61" s="19" t="s">
        <v>30</v>
      </c>
      <c r="D61" s="5"/>
      <c r="E61" s="6">
        <v>5</v>
      </c>
      <c r="F61" s="6">
        <v>1</v>
      </c>
      <c r="G61" s="6">
        <v>0</v>
      </c>
      <c r="H61" s="6">
        <v>0</v>
      </c>
      <c r="I61" s="6">
        <v>0</v>
      </c>
      <c r="J61" s="6">
        <v>2</v>
      </c>
      <c r="K61" s="6">
        <v>0</v>
      </c>
      <c r="L61" s="7"/>
      <c r="M61" s="20">
        <v>178</v>
      </c>
      <c r="N61" s="8">
        <v>28</v>
      </c>
      <c r="O61" s="8">
        <v>6</v>
      </c>
      <c r="P61" s="8">
        <v>8</v>
      </c>
      <c r="Q61" s="8">
        <v>8</v>
      </c>
      <c r="R61" s="8">
        <v>6</v>
      </c>
      <c r="S61" s="8">
        <v>27</v>
      </c>
      <c r="T61" s="8">
        <v>238</v>
      </c>
    </row>
    <row r="62" spans="1:20" x14ac:dyDescent="0.3">
      <c r="A62" s="6">
        <v>500000061</v>
      </c>
      <c r="B62" s="19" t="s">
        <v>29</v>
      </c>
      <c r="C62" s="19" t="s">
        <v>30</v>
      </c>
      <c r="D62" s="5"/>
      <c r="E62" s="6">
        <v>5</v>
      </c>
      <c r="F62" s="6">
        <v>1</v>
      </c>
      <c r="G62" s="6">
        <v>0</v>
      </c>
      <c r="H62" s="6">
        <v>0</v>
      </c>
      <c r="I62" s="6">
        <v>0</v>
      </c>
      <c r="J62" s="6">
        <v>2</v>
      </c>
      <c r="K62" s="6">
        <v>0</v>
      </c>
      <c r="L62" s="7"/>
      <c r="M62" s="20">
        <v>178</v>
      </c>
      <c r="N62" s="8">
        <v>17</v>
      </c>
      <c r="O62" s="8">
        <v>4</v>
      </c>
      <c r="P62" s="8">
        <v>6</v>
      </c>
      <c r="Q62" s="8">
        <v>4</v>
      </c>
      <c r="R62" s="8">
        <v>3</v>
      </c>
      <c r="S62" s="8">
        <v>17</v>
      </c>
      <c r="T62" s="8">
        <v>200</v>
      </c>
    </row>
    <row r="63" spans="1:20" x14ac:dyDescent="0.3">
      <c r="A63" s="6">
        <v>500000062</v>
      </c>
      <c r="B63" s="19" t="s">
        <v>29</v>
      </c>
      <c r="C63" s="19" t="s">
        <v>30</v>
      </c>
      <c r="D63" s="5"/>
      <c r="E63" s="6">
        <v>5</v>
      </c>
      <c r="F63" s="6">
        <v>1</v>
      </c>
      <c r="G63" s="6">
        <v>1</v>
      </c>
      <c r="H63" s="6">
        <v>0</v>
      </c>
      <c r="I63" s="6">
        <v>0</v>
      </c>
      <c r="J63" s="6">
        <v>2</v>
      </c>
      <c r="K63" s="6">
        <v>0</v>
      </c>
      <c r="L63" s="7"/>
      <c r="M63" s="20">
        <v>176</v>
      </c>
      <c r="N63" s="8">
        <v>9</v>
      </c>
      <c r="O63" s="8">
        <v>3</v>
      </c>
      <c r="P63" s="8">
        <v>1</v>
      </c>
      <c r="Q63" s="8">
        <v>3</v>
      </c>
      <c r="R63" s="8">
        <v>2</v>
      </c>
      <c r="S63" s="8">
        <v>9</v>
      </c>
      <c r="T63" s="8">
        <v>170</v>
      </c>
    </row>
    <row r="64" spans="1:20" x14ac:dyDescent="0.3">
      <c r="A64" s="6">
        <v>500000063</v>
      </c>
      <c r="B64" s="19" t="s">
        <v>29</v>
      </c>
      <c r="C64" s="19" t="s">
        <v>30</v>
      </c>
      <c r="D64" s="5"/>
      <c r="E64" s="6">
        <v>5</v>
      </c>
      <c r="F64" s="6">
        <v>0</v>
      </c>
      <c r="G64" s="6">
        <v>0</v>
      </c>
      <c r="H64" s="6">
        <v>0</v>
      </c>
      <c r="I64" s="6">
        <v>0</v>
      </c>
      <c r="J64" s="6">
        <v>2</v>
      </c>
      <c r="K64" s="6">
        <v>1</v>
      </c>
      <c r="L64" s="7"/>
      <c r="M64" s="20">
        <v>175</v>
      </c>
      <c r="N64" s="8">
        <v>19</v>
      </c>
      <c r="O64" s="8">
        <v>4</v>
      </c>
      <c r="P64" s="8">
        <v>7</v>
      </c>
      <c r="Q64" s="8">
        <v>6</v>
      </c>
      <c r="R64" s="8">
        <v>2</v>
      </c>
      <c r="S64" s="8">
        <v>17</v>
      </c>
      <c r="T64" s="8">
        <v>207</v>
      </c>
    </row>
    <row r="65" spans="1:20" x14ac:dyDescent="0.3">
      <c r="A65" s="6">
        <v>500000064</v>
      </c>
      <c r="B65" s="19" t="s">
        <v>29</v>
      </c>
      <c r="C65" s="19" t="s">
        <v>30</v>
      </c>
      <c r="D65" s="5"/>
      <c r="E65" s="6">
        <v>5</v>
      </c>
      <c r="F65" s="6">
        <v>1</v>
      </c>
      <c r="G65" s="6">
        <v>0</v>
      </c>
      <c r="H65" s="6">
        <v>1</v>
      </c>
      <c r="I65" s="6">
        <v>1</v>
      </c>
      <c r="J65" s="6">
        <v>2</v>
      </c>
      <c r="K65" s="6">
        <v>0</v>
      </c>
      <c r="L65" s="7"/>
      <c r="M65" s="20">
        <v>174</v>
      </c>
      <c r="N65" s="8">
        <v>26</v>
      </c>
      <c r="O65" s="8">
        <v>7</v>
      </c>
      <c r="P65" s="8">
        <v>7</v>
      </c>
      <c r="Q65" s="8">
        <v>6</v>
      </c>
      <c r="R65" s="8">
        <v>6</v>
      </c>
      <c r="S65" s="8">
        <v>25</v>
      </c>
      <c r="T65" s="8">
        <v>230</v>
      </c>
    </row>
    <row r="66" spans="1:20" x14ac:dyDescent="0.3">
      <c r="A66" s="6">
        <v>500000065</v>
      </c>
      <c r="B66" s="19" t="s">
        <v>29</v>
      </c>
      <c r="C66" s="19" t="s">
        <v>30</v>
      </c>
      <c r="D66" s="5"/>
      <c r="E66" s="6">
        <v>5</v>
      </c>
      <c r="F66" s="6">
        <v>0</v>
      </c>
      <c r="G66" s="6">
        <v>1</v>
      </c>
      <c r="H66" s="6">
        <v>0</v>
      </c>
      <c r="I66" s="6">
        <v>0</v>
      </c>
      <c r="J66" s="6">
        <v>2</v>
      </c>
      <c r="K66" s="6">
        <v>1</v>
      </c>
      <c r="L66" s="7"/>
      <c r="M66" s="20">
        <v>173</v>
      </c>
      <c r="N66" s="8">
        <v>8</v>
      </c>
      <c r="O66" s="8">
        <v>0</v>
      </c>
      <c r="P66" s="8">
        <v>3</v>
      </c>
      <c r="Q66" s="8">
        <v>1</v>
      </c>
      <c r="R66" s="8">
        <v>4</v>
      </c>
      <c r="S66" s="8">
        <v>8</v>
      </c>
      <c r="T66" s="8">
        <v>165</v>
      </c>
    </row>
    <row r="67" spans="1:20" x14ac:dyDescent="0.3">
      <c r="A67" s="6">
        <v>500000066</v>
      </c>
      <c r="B67" s="19" t="s">
        <v>29</v>
      </c>
      <c r="C67" s="19" t="s">
        <v>30</v>
      </c>
      <c r="D67" s="5"/>
      <c r="E67" s="6">
        <v>5</v>
      </c>
      <c r="F67" s="6">
        <v>0</v>
      </c>
      <c r="G67" s="6">
        <v>0</v>
      </c>
      <c r="H67" s="6" t="s">
        <v>31</v>
      </c>
      <c r="I67" s="6">
        <v>1</v>
      </c>
      <c r="J67" s="6">
        <v>1</v>
      </c>
      <c r="K67" s="6">
        <v>0</v>
      </c>
      <c r="L67" s="7"/>
      <c r="M67" s="20">
        <v>175</v>
      </c>
      <c r="N67" s="8">
        <v>12</v>
      </c>
      <c r="O67" s="8">
        <v>2</v>
      </c>
      <c r="P67" s="8">
        <v>4</v>
      </c>
      <c r="Q67" s="8">
        <v>2</v>
      </c>
      <c r="R67" s="8">
        <v>4</v>
      </c>
      <c r="S67" s="8">
        <v>12</v>
      </c>
      <c r="T67" s="8">
        <v>182</v>
      </c>
    </row>
    <row r="68" spans="1:20" x14ac:dyDescent="0.3">
      <c r="A68" s="6">
        <v>500000067</v>
      </c>
      <c r="B68" s="19" t="s">
        <v>29</v>
      </c>
      <c r="C68" s="19" t="s">
        <v>30</v>
      </c>
      <c r="D68" s="5"/>
      <c r="E68" s="6">
        <v>5</v>
      </c>
      <c r="F68" s="6">
        <v>0</v>
      </c>
      <c r="G68" s="6">
        <v>0</v>
      </c>
      <c r="H68" s="6">
        <v>0</v>
      </c>
      <c r="I68" s="6">
        <v>0</v>
      </c>
      <c r="J68" s="6">
        <v>1</v>
      </c>
      <c r="K68" s="6">
        <v>0</v>
      </c>
      <c r="L68" s="7"/>
      <c r="M68" s="20">
        <v>173</v>
      </c>
      <c r="N68" s="8">
        <v>28</v>
      </c>
      <c r="O68" s="8">
        <v>7</v>
      </c>
      <c r="P68" s="8">
        <v>9</v>
      </c>
      <c r="Q68" s="8">
        <v>8</v>
      </c>
      <c r="R68" s="8">
        <v>4</v>
      </c>
      <c r="S68" s="8">
        <v>26</v>
      </c>
      <c r="T68" s="8">
        <v>238</v>
      </c>
    </row>
    <row r="69" spans="1:20" x14ac:dyDescent="0.3">
      <c r="A69" s="6">
        <v>500000068</v>
      </c>
      <c r="B69" s="19" t="s">
        <v>29</v>
      </c>
      <c r="C69" s="19" t="s">
        <v>30</v>
      </c>
      <c r="D69" s="5"/>
      <c r="E69" s="6">
        <v>5</v>
      </c>
      <c r="F69" s="6">
        <v>0</v>
      </c>
      <c r="G69" s="6">
        <v>0</v>
      </c>
      <c r="H69" s="6">
        <v>0</v>
      </c>
      <c r="I69" s="6">
        <v>0</v>
      </c>
      <c r="J69" s="6">
        <v>2</v>
      </c>
      <c r="K69" s="6">
        <v>1</v>
      </c>
      <c r="L69" s="7"/>
      <c r="M69" s="20">
        <v>178</v>
      </c>
      <c r="N69" s="8">
        <v>20</v>
      </c>
      <c r="O69" s="8">
        <v>7</v>
      </c>
      <c r="P69" s="8">
        <v>4</v>
      </c>
      <c r="Q69" s="8">
        <v>4</v>
      </c>
      <c r="R69" s="8">
        <v>5</v>
      </c>
      <c r="S69" s="8">
        <v>19</v>
      </c>
      <c r="T69" s="8">
        <v>210</v>
      </c>
    </row>
    <row r="70" spans="1:20" x14ac:dyDescent="0.3">
      <c r="A70" s="6">
        <v>500000069</v>
      </c>
      <c r="B70" s="19" t="s">
        <v>29</v>
      </c>
      <c r="C70" s="19" t="s">
        <v>30</v>
      </c>
      <c r="D70" s="5"/>
      <c r="E70" s="6">
        <v>5</v>
      </c>
      <c r="F70" s="6">
        <v>0</v>
      </c>
      <c r="G70" s="6">
        <v>0</v>
      </c>
      <c r="H70" s="6">
        <v>0</v>
      </c>
      <c r="I70" s="6">
        <v>0</v>
      </c>
      <c r="J70" s="6">
        <v>2</v>
      </c>
      <c r="K70" s="6">
        <v>0</v>
      </c>
      <c r="L70" s="7"/>
      <c r="M70" s="20">
        <v>178</v>
      </c>
      <c r="N70" s="8">
        <v>10</v>
      </c>
      <c r="O70" s="8">
        <v>2</v>
      </c>
      <c r="P70" s="8">
        <v>4</v>
      </c>
      <c r="Q70" s="8">
        <v>3</v>
      </c>
      <c r="R70" s="8">
        <v>1</v>
      </c>
      <c r="S70" s="8">
        <v>10</v>
      </c>
      <c r="T70" s="8">
        <v>174</v>
      </c>
    </row>
    <row r="71" spans="1:20" x14ac:dyDescent="0.3">
      <c r="A71" s="6">
        <v>500000070</v>
      </c>
      <c r="B71" s="19" t="s">
        <v>29</v>
      </c>
      <c r="C71" s="19" t="s">
        <v>30</v>
      </c>
      <c r="D71" s="5"/>
      <c r="E71" s="6">
        <v>5</v>
      </c>
      <c r="F71" s="6">
        <v>1</v>
      </c>
      <c r="G71" s="6">
        <v>1</v>
      </c>
      <c r="H71" s="6">
        <v>0</v>
      </c>
      <c r="I71" s="6">
        <v>0</v>
      </c>
      <c r="J71" s="6">
        <v>2</v>
      </c>
      <c r="K71" s="6">
        <v>0</v>
      </c>
      <c r="L71" s="7"/>
      <c r="M71" s="20">
        <v>176</v>
      </c>
      <c r="N71" s="8">
        <v>27</v>
      </c>
      <c r="O71" s="8">
        <v>8</v>
      </c>
      <c r="P71" s="8">
        <v>7</v>
      </c>
      <c r="Q71" s="8">
        <v>5</v>
      </c>
      <c r="R71" s="8">
        <v>7</v>
      </c>
      <c r="S71" s="8">
        <v>26</v>
      </c>
      <c r="T71" s="8">
        <v>234</v>
      </c>
    </row>
    <row r="72" spans="1:20" x14ac:dyDescent="0.3">
      <c r="A72" s="6">
        <v>500000071</v>
      </c>
      <c r="B72" s="19" t="s">
        <v>29</v>
      </c>
      <c r="C72" s="19" t="s">
        <v>30</v>
      </c>
      <c r="D72" s="5"/>
      <c r="E72" s="6">
        <v>5</v>
      </c>
      <c r="F72" s="6">
        <v>0</v>
      </c>
      <c r="G72" s="6">
        <v>0</v>
      </c>
      <c r="H72" s="6">
        <v>0</v>
      </c>
      <c r="I72" s="6">
        <v>0</v>
      </c>
      <c r="J72" s="6">
        <v>2</v>
      </c>
      <c r="K72" s="6">
        <v>1</v>
      </c>
      <c r="L72" s="7"/>
      <c r="M72" s="20">
        <v>175</v>
      </c>
      <c r="N72" s="8">
        <v>21</v>
      </c>
      <c r="O72" s="8">
        <v>6</v>
      </c>
      <c r="P72" s="8">
        <v>6</v>
      </c>
      <c r="Q72" s="8">
        <v>5</v>
      </c>
      <c r="R72" s="8">
        <v>4</v>
      </c>
      <c r="S72" s="8">
        <v>19</v>
      </c>
      <c r="T72" s="8">
        <v>213</v>
      </c>
    </row>
    <row r="73" spans="1:20" x14ac:dyDescent="0.3">
      <c r="A73" s="6">
        <v>500000072</v>
      </c>
      <c r="B73" s="19" t="s">
        <v>29</v>
      </c>
      <c r="C73" s="19" t="s">
        <v>30</v>
      </c>
      <c r="D73" s="5"/>
      <c r="E73" s="6">
        <v>5</v>
      </c>
      <c r="F73" s="6">
        <v>1</v>
      </c>
      <c r="G73" s="6">
        <v>0</v>
      </c>
      <c r="H73" s="6">
        <v>1</v>
      </c>
      <c r="I73" s="6">
        <v>1</v>
      </c>
      <c r="J73" s="6">
        <v>2</v>
      </c>
      <c r="K73" s="6">
        <v>0</v>
      </c>
      <c r="L73" s="7"/>
      <c r="M73" s="20">
        <v>174</v>
      </c>
      <c r="N73" s="8">
        <v>6</v>
      </c>
      <c r="O73" s="8">
        <v>2</v>
      </c>
      <c r="P73" s="8">
        <v>2</v>
      </c>
      <c r="Q73" s="8">
        <v>1</v>
      </c>
      <c r="R73" s="8">
        <v>1</v>
      </c>
      <c r="S73" s="8">
        <v>5</v>
      </c>
      <c r="T73" s="8">
        <v>154</v>
      </c>
    </row>
    <row r="74" spans="1:20" x14ac:dyDescent="0.3">
      <c r="A74" s="6">
        <v>500000073</v>
      </c>
      <c r="B74" s="19" t="s">
        <v>29</v>
      </c>
      <c r="C74" s="19" t="s">
        <v>30</v>
      </c>
      <c r="D74" s="5"/>
      <c r="E74" s="6">
        <v>5</v>
      </c>
      <c r="F74" s="6">
        <v>0</v>
      </c>
      <c r="G74" s="6">
        <v>1</v>
      </c>
      <c r="H74" s="6">
        <v>1</v>
      </c>
      <c r="I74" s="6">
        <v>1</v>
      </c>
      <c r="J74" s="6">
        <v>2</v>
      </c>
      <c r="K74" s="6">
        <v>0</v>
      </c>
      <c r="L74" s="7"/>
      <c r="M74" s="20">
        <v>173</v>
      </c>
      <c r="N74" s="8">
        <v>7</v>
      </c>
      <c r="O74" s="8">
        <v>2</v>
      </c>
      <c r="P74" s="8">
        <v>3</v>
      </c>
      <c r="Q74" s="8">
        <v>2</v>
      </c>
      <c r="R74" s="8">
        <v>0</v>
      </c>
      <c r="S74" s="8">
        <v>7</v>
      </c>
      <c r="T74" s="8">
        <v>160</v>
      </c>
    </row>
    <row r="75" spans="1:20" x14ac:dyDescent="0.3">
      <c r="A75" s="6">
        <v>500000074</v>
      </c>
      <c r="B75" s="19" t="s">
        <v>29</v>
      </c>
      <c r="C75" s="19" t="s">
        <v>30</v>
      </c>
      <c r="D75" s="5"/>
      <c r="E75" s="6">
        <v>5</v>
      </c>
      <c r="F75" s="6">
        <v>1</v>
      </c>
      <c r="G75" s="6">
        <v>0</v>
      </c>
      <c r="H75" s="6">
        <v>0</v>
      </c>
      <c r="I75" s="6">
        <v>0</v>
      </c>
      <c r="J75" s="6">
        <v>2</v>
      </c>
      <c r="K75" s="6">
        <v>0</v>
      </c>
      <c r="L75" s="7"/>
      <c r="M75" s="20">
        <v>168</v>
      </c>
      <c r="N75" s="8">
        <v>20</v>
      </c>
      <c r="O75" s="8">
        <v>6</v>
      </c>
      <c r="P75" s="8">
        <v>4</v>
      </c>
      <c r="Q75" s="8">
        <v>3</v>
      </c>
      <c r="R75" s="8">
        <v>7</v>
      </c>
      <c r="S75" s="8">
        <v>18</v>
      </c>
      <c r="T75" s="8">
        <v>210</v>
      </c>
    </row>
    <row r="76" spans="1:20" x14ac:dyDescent="0.3">
      <c r="A76" s="6">
        <v>500000075</v>
      </c>
      <c r="B76" s="19" t="s">
        <v>29</v>
      </c>
      <c r="C76" s="19" t="s">
        <v>30</v>
      </c>
      <c r="D76" s="5"/>
      <c r="E76" s="6">
        <v>5</v>
      </c>
      <c r="F76" s="6">
        <v>1</v>
      </c>
      <c r="G76" s="6">
        <v>0</v>
      </c>
      <c r="H76" s="6">
        <v>0</v>
      </c>
      <c r="I76" s="6">
        <v>0</v>
      </c>
      <c r="J76" s="6">
        <v>1</v>
      </c>
      <c r="K76" s="6">
        <v>0</v>
      </c>
      <c r="L76" s="7"/>
      <c r="M76" s="20">
        <v>166</v>
      </c>
      <c r="N76" s="8">
        <v>20</v>
      </c>
      <c r="O76" s="8">
        <v>5</v>
      </c>
      <c r="P76" s="8">
        <v>6</v>
      </c>
      <c r="Q76" s="8">
        <v>3</v>
      </c>
      <c r="R76" s="8">
        <v>6</v>
      </c>
      <c r="S76" s="8">
        <v>19</v>
      </c>
      <c r="T76" s="8">
        <v>210</v>
      </c>
    </row>
    <row r="77" spans="1:20" x14ac:dyDescent="0.3">
      <c r="A77" s="6">
        <v>500000076</v>
      </c>
      <c r="B77" s="19" t="s">
        <v>29</v>
      </c>
      <c r="C77" s="19" t="s">
        <v>30</v>
      </c>
      <c r="D77" s="5"/>
      <c r="E77" s="6">
        <v>5</v>
      </c>
      <c r="F77" s="6">
        <v>1</v>
      </c>
      <c r="G77" s="6">
        <v>0</v>
      </c>
      <c r="H77" s="6">
        <v>0</v>
      </c>
      <c r="I77" s="6">
        <v>0</v>
      </c>
      <c r="J77" s="6">
        <v>2</v>
      </c>
      <c r="K77" s="6">
        <v>0</v>
      </c>
      <c r="L77" s="7"/>
      <c r="M77" s="20">
        <v>167</v>
      </c>
      <c r="N77" s="8">
        <v>25</v>
      </c>
      <c r="O77" s="8">
        <v>7</v>
      </c>
      <c r="P77" s="8">
        <v>5</v>
      </c>
      <c r="Q77" s="8">
        <v>6</v>
      </c>
      <c r="R77" s="8">
        <v>7</v>
      </c>
      <c r="S77" s="8">
        <v>23</v>
      </c>
      <c r="T77" s="8">
        <v>227</v>
      </c>
    </row>
    <row r="78" spans="1:20" x14ac:dyDescent="0.3">
      <c r="A78" s="6">
        <v>500000077</v>
      </c>
      <c r="B78" s="19" t="s">
        <v>29</v>
      </c>
      <c r="C78" s="19" t="s">
        <v>30</v>
      </c>
      <c r="D78" s="5"/>
      <c r="E78" s="6">
        <v>5</v>
      </c>
      <c r="F78" s="6">
        <v>1</v>
      </c>
      <c r="G78" s="6">
        <v>0</v>
      </c>
      <c r="H78" s="6">
        <v>0</v>
      </c>
      <c r="I78" s="6">
        <v>0</v>
      </c>
      <c r="J78" s="6">
        <v>2</v>
      </c>
      <c r="K78" s="6">
        <v>1</v>
      </c>
      <c r="L78" s="7"/>
      <c r="M78" s="20">
        <v>180</v>
      </c>
      <c r="N78" s="8">
        <v>10</v>
      </c>
      <c r="O78" s="8">
        <v>4</v>
      </c>
      <c r="P78" s="8">
        <v>3</v>
      </c>
      <c r="Q78" s="8">
        <v>0</v>
      </c>
      <c r="R78" s="8">
        <v>3</v>
      </c>
      <c r="S78" s="8">
        <v>10</v>
      </c>
      <c r="T78" s="8">
        <v>174</v>
      </c>
    </row>
    <row r="79" spans="1:20" x14ac:dyDescent="0.3">
      <c r="A79" s="6">
        <v>500000078</v>
      </c>
      <c r="B79" s="19" t="s">
        <v>29</v>
      </c>
      <c r="C79" s="19" t="s">
        <v>30</v>
      </c>
      <c r="D79" s="5"/>
      <c r="E79" s="6">
        <v>5</v>
      </c>
      <c r="F79" s="6">
        <v>0</v>
      </c>
      <c r="G79" s="6">
        <v>1</v>
      </c>
      <c r="H79" s="6">
        <v>0</v>
      </c>
      <c r="I79" s="6">
        <v>0</v>
      </c>
      <c r="J79" s="6">
        <v>1</v>
      </c>
      <c r="K79" s="6">
        <v>1</v>
      </c>
      <c r="L79" s="7"/>
      <c r="M79" s="20">
        <v>180</v>
      </c>
      <c r="N79" s="8">
        <v>21</v>
      </c>
      <c r="O79" s="8">
        <v>4</v>
      </c>
      <c r="P79" s="8">
        <v>7</v>
      </c>
      <c r="Q79" s="8">
        <v>4</v>
      </c>
      <c r="R79" s="8">
        <v>6</v>
      </c>
      <c r="S79" s="8">
        <v>19</v>
      </c>
      <c r="T79" s="8">
        <v>213</v>
      </c>
    </row>
    <row r="80" spans="1:20" x14ac:dyDescent="0.3">
      <c r="A80" s="6">
        <v>500000079</v>
      </c>
      <c r="B80" s="19" t="s">
        <v>29</v>
      </c>
      <c r="C80" s="19" t="s">
        <v>30</v>
      </c>
      <c r="D80" s="5"/>
      <c r="E80" s="6">
        <v>5</v>
      </c>
      <c r="F80" s="6">
        <v>0</v>
      </c>
      <c r="G80" s="6">
        <v>1</v>
      </c>
      <c r="H80" s="6">
        <v>1</v>
      </c>
      <c r="I80" s="6">
        <v>1</v>
      </c>
      <c r="J80" s="6">
        <v>2</v>
      </c>
      <c r="K80" s="6">
        <v>0</v>
      </c>
      <c r="L80" s="7"/>
      <c r="M80" s="20">
        <v>180</v>
      </c>
      <c r="N80" s="8">
        <v>7</v>
      </c>
      <c r="O80" s="8">
        <v>2</v>
      </c>
      <c r="P80" s="8">
        <v>3</v>
      </c>
      <c r="Q80" s="8">
        <v>1</v>
      </c>
      <c r="R80" s="8">
        <v>1</v>
      </c>
      <c r="S80" s="8">
        <v>6</v>
      </c>
      <c r="T80" s="8">
        <v>160</v>
      </c>
    </row>
    <row r="81" spans="1:20" x14ac:dyDescent="0.3">
      <c r="A81" s="6">
        <v>500000080</v>
      </c>
      <c r="B81" s="19" t="s">
        <v>29</v>
      </c>
      <c r="C81" s="19" t="s">
        <v>30</v>
      </c>
      <c r="D81" s="5"/>
      <c r="E81" s="6">
        <v>5</v>
      </c>
      <c r="F81" s="6">
        <v>0</v>
      </c>
      <c r="G81" s="6">
        <v>1</v>
      </c>
      <c r="H81" s="6">
        <v>1</v>
      </c>
      <c r="I81" s="6">
        <v>1</v>
      </c>
      <c r="J81" s="6">
        <v>2</v>
      </c>
      <c r="K81" s="6">
        <v>0</v>
      </c>
      <c r="L81" s="7"/>
      <c r="M81" s="20">
        <v>178</v>
      </c>
      <c r="N81" s="8">
        <v>6</v>
      </c>
      <c r="O81" s="8">
        <v>3</v>
      </c>
      <c r="P81" s="8">
        <v>2</v>
      </c>
      <c r="Q81" s="8">
        <v>0</v>
      </c>
      <c r="R81" s="8">
        <v>1</v>
      </c>
      <c r="S81" s="8">
        <v>5</v>
      </c>
      <c r="T81" s="8">
        <v>154</v>
      </c>
    </row>
    <row r="82" spans="1:20" x14ac:dyDescent="0.3">
      <c r="A82" s="6">
        <v>500000081</v>
      </c>
      <c r="B82" s="19" t="s">
        <v>29</v>
      </c>
      <c r="C82" s="19" t="s">
        <v>30</v>
      </c>
      <c r="D82" s="5"/>
      <c r="E82" s="6">
        <v>5</v>
      </c>
      <c r="F82" s="6">
        <v>1</v>
      </c>
      <c r="G82" s="6">
        <v>0</v>
      </c>
      <c r="H82" s="6">
        <v>0</v>
      </c>
      <c r="I82" s="6">
        <v>0</v>
      </c>
      <c r="J82" s="6">
        <v>2</v>
      </c>
      <c r="K82" s="6">
        <v>0</v>
      </c>
      <c r="L82" s="7"/>
      <c r="M82" s="20">
        <v>178</v>
      </c>
      <c r="N82" s="8">
        <v>15</v>
      </c>
      <c r="O82" s="8">
        <v>5</v>
      </c>
      <c r="P82" s="8">
        <v>3</v>
      </c>
      <c r="Q82" s="8">
        <v>3</v>
      </c>
      <c r="R82" s="8">
        <v>4</v>
      </c>
      <c r="S82" s="8">
        <v>14</v>
      </c>
      <c r="T82" s="8">
        <v>193</v>
      </c>
    </row>
    <row r="83" spans="1:20" x14ac:dyDescent="0.3">
      <c r="A83" s="6">
        <v>500000082</v>
      </c>
      <c r="B83" s="19" t="s">
        <v>29</v>
      </c>
      <c r="C83" s="19" t="s">
        <v>30</v>
      </c>
      <c r="D83" s="5"/>
      <c r="E83" s="6">
        <v>5</v>
      </c>
      <c r="F83" s="6">
        <v>0</v>
      </c>
      <c r="G83" s="6">
        <v>0</v>
      </c>
      <c r="H83" s="6">
        <v>1</v>
      </c>
      <c r="I83" s="6">
        <v>1</v>
      </c>
      <c r="J83" s="6">
        <v>1</v>
      </c>
      <c r="K83" s="6">
        <v>0</v>
      </c>
      <c r="L83" s="7"/>
      <c r="M83" s="20">
        <v>180</v>
      </c>
      <c r="N83" s="8">
        <v>19</v>
      </c>
      <c r="O83" s="8">
        <v>6</v>
      </c>
      <c r="P83" s="8">
        <v>5</v>
      </c>
      <c r="Q83" s="8">
        <v>2</v>
      </c>
      <c r="R83" s="8">
        <v>6</v>
      </c>
      <c r="S83" s="8">
        <v>19</v>
      </c>
      <c r="T83" s="8">
        <v>207</v>
      </c>
    </row>
    <row r="84" spans="1:20" x14ac:dyDescent="0.3">
      <c r="A84" s="6">
        <v>500000083</v>
      </c>
      <c r="B84" s="19" t="s">
        <v>29</v>
      </c>
      <c r="C84" s="19" t="s">
        <v>30</v>
      </c>
      <c r="D84" s="5"/>
      <c r="E84" s="6">
        <v>5</v>
      </c>
      <c r="F84" s="6">
        <v>0</v>
      </c>
      <c r="G84" s="6">
        <v>0</v>
      </c>
      <c r="H84" s="6">
        <v>0</v>
      </c>
      <c r="I84" s="6">
        <v>0</v>
      </c>
      <c r="J84" s="6">
        <v>1</v>
      </c>
      <c r="K84" s="6">
        <v>0</v>
      </c>
      <c r="L84" s="7"/>
      <c r="M84" s="20">
        <v>176</v>
      </c>
      <c r="N84" s="8">
        <v>21</v>
      </c>
      <c r="O84" s="8">
        <v>7</v>
      </c>
      <c r="P84" s="8">
        <v>4</v>
      </c>
      <c r="Q84" s="8">
        <v>5</v>
      </c>
      <c r="R84" s="8">
        <v>5</v>
      </c>
      <c r="S84" s="8">
        <v>19</v>
      </c>
      <c r="T84" s="8">
        <v>213</v>
      </c>
    </row>
    <row r="85" spans="1:20" x14ac:dyDescent="0.3">
      <c r="A85" s="6">
        <v>500000084</v>
      </c>
      <c r="B85" s="19" t="s">
        <v>29</v>
      </c>
      <c r="C85" s="19" t="s">
        <v>30</v>
      </c>
      <c r="D85" s="5"/>
      <c r="E85" s="6">
        <v>5</v>
      </c>
      <c r="F85" s="6">
        <v>1</v>
      </c>
      <c r="G85" s="6">
        <v>0</v>
      </c>
      <c r="H85" s="6">
        <v>1</v>
      </c>
      <c r="I85" s="6">
        <v>1</v>
      </c>
      <c r="J85" s="6">
        <v>2</v>
      </c>
      <c r="K85" s="6">
        <v>0</v>
      </c>
      <c r="L85" s="7"/>
      <c r="M85" s="20">
        <v>176</v>
      </c>
      <c r="N85" s="8">
        <v>4</v>
      </c>
      <c r="O85" s="8">
        <v>2</v>
      </c>
      <c r="P85" s="8">
        <v>0</v>
      </c>
      <c r="Q85" s="8">
        <v>1</v>
      </c>
      <c r="R85" s="8">
        <v>1</v>
      </c>
      <c r="S85" s="8">
        <v>4</v>
      </c>
      <c r="T85" s="8">
        <v>140</v>
      </c>
    </row>
    <row r="86" spans="1:20" x14ac:dyDescent="0.3">
      <c r="A86" s="6">
        <v>500000085</v>
      </c>
      <c r="B86" s="19" t="s">
        <v>29</v>
      </c>
      <c r="C86" s="19" t="s">
        <v>30</v>
      </c>
      <c r="D86" s="5"/>
      <c r="E86" s="6">
        <v>5</v>
      </c>
      <c r="F86" s="6">
        <v>1</v>
      </c>
      <c r="G86" s="6">
        <v>0</v>
      </c>
      <c r="H86" s="6">
        <v>0</v>
      </c>
      <c r="I86" s="6">
        <v>0</v>
      </c>
      <c r="J86" s="6">
        <v>2</v>
      </c>
      <c r="K86" s="6">
        <v>0</v>
      </c>
      <c r="L86" s="7"/>
      <c r="M86" s="20">
        <v>175</v>
      </c>
      <c r="N86" s="8">
        <v>23</v>
      </c>
      <c r="O86" s="8">
        <v>7</v>
      </c>
      <c r="P86" s="8">
        <v>3</v>
      </c>
      <c r="Q86" s="8">
        <v>5</v>
      </c>
      <c r="R86" s="8">
        <v>8</v>
      </c>
      <c r="S86" s="8">
        <v>22</v>
      </c>
      <c r="T86" s="8">
        <v>220</v>
      </c>
    </row>
    <row r="87" spans="1:20" x14ac:dyDescent="0.3">
      <c r="A87" s="6">
        <v>500000086</v>
      </c>
      <c r="B87" s="19" t="s">
        <v>29</v>
      </c>
      <c r="C87" s="19" t="s">
        <v>30</v>
      </c>
      <c r="D87" s="5"/>
      <c r="E87" s="6">
        <v>5</v>
      </c>
      <c r="F87" s="6">
        <v>0</v>
      </c>
      <c r="G87" s="6">
        <v>0</v>
      </c>
      <c r="H87" s="6">
        <v>0</v>
      </c>
      <c r="I87" s="6">
        <v>0</v>
      </c>
      <c r="J87" s="6">
        <v>2</v>
      </c>
      <c r="K87" s="6">
        <v>0</v>
      </c>
      <c r="L87" s="7"/>
      <c r="M87" s="20">
        <v>173</v>
      </c>
      <c r="N87" s="8">
        <v>23</v>
      </c>
      <c r="O87" s="8">
        <v>6</v>
      </c>
      <c r="P87" s="8">
        <v>4</v>
      </c>
      <c r="Q87" s="8">
        <v>7</v>
      </c>
      <c r="R87" s="8">
        <v>6</v>
      </c>
      <c r="S87" s="8">
        <v>21</v>
      </c>
      <c r="T87" s="8">
        <v>220</v>
      </c>
    </row>
    <row r="88" spans="1:20" x14ac:dyDescent="0.3">
      <c r="A88" s="6">
        <v>500000087</v>
      </c>
      <c r="B88" s="19" t="s">
        <v>29</v>
      </c>
      <c r="C88" s="19" t="s">
        <v>30</v>
      </c>
      <c r="D88" s="5"/>
      <c r="E88" s="6">
        <v>5</v>
      </c>
      <c r="F88" s="6">
        <v>0</v>
      </c>
      <c r="G88" s="6">
        <v>0</v>
      </c>
      <c r="H88" s="6">
        <v>0</v>
      </c>
      <c r="I88" s="6">
        <v>0</v>
      </c>
      <c r="J88" s="6">
        <v>2</v>
      </c>
      <c r="K88" s="6">
        <v>0</v>
      </c>
      <c r="L88" s="7"/>
      <c r="M88" s="20">
        <v>178</v>
      </c>
      <c r="N88" s="8">
        <v>21</v>
      </c>
      <c r="O88" s="8">
        <v>7</v>
      </c>
      <c r="P88" s="8">
        <v>5</v>
      </c>
      <c r="Q88" s="8">
        <v>5</v>
      </c>
      <c r="R88" s="8">
        <v>4</v>
      </c>
      <c r="S88" s="8">
        <v>20</v>
      </c>
      <c r="T88" s="8">
        <v>213</v>
      </c>
    </row>
    <row r="89" spans="1:20" x14ac:dyDescent="0.3">
      <c r="A89" s="6">
        <v>500000088</v>
      </c>
      <c r="B89" s="19" t="s">
        <v>29</v>
      </c>
      <c r="C89" s="19" t="s">
        <v>30</v>
      </c>
      <c r="D89" s="5"/>
      <c r="E89" s="6">
        <v>5</v>
      </c>
      <c r="F89" s="6">
        <v>0</v>
      </c>
      <c r="G89" s="6">
        <v>1</v>
      </c>
      <c r="H89" s="6">
        <v>1</v>
      </c>
      <c r="I89" s="6">
        <v>1</v>
      </c>
      <c r="J89" s="6">
        <v>2</v>
      </c>
      <c r="K89" s="6">
        <v>0</v>
      </c>
      <c r="L89" s="7"/>
      <c r="M89" s="20">
        <v>178</v>
      </c>
      <c r="N89" s="8">
        <v>3</v>
      </c>
      <c r="O89" s="8">
        <v>1</v>
      </c>
      <c r="P89" s="8">
        <v>1</v>
      </c>
      <c r="Q89" s="8">
        <v>0</v>
      </c>
      <c r="R89" s="8">
        <v>1</v>
      </c>
      <c r="S89" s="8">
        <v>2</v>
      </c>
      <c r="T89" s="8">
        <v>131</v>
      </c>
    </row>
    <row r="90" spans="1:20" x14ac:dyDescent="0.3">
      <c r="A90" s="6">
        <v>500000089</v>
      </c>
      <c r="B90" s="19" t="s">
        <v>29</v>
      </c>
      <c r="C90" s="19" t="s">
        <v>30</v>
      </c>
      <c r="D90" s="5"/>
      <c r="E90" s="6">
        <v>5</v>
      </c>
      <c r="F90" s="6">
        <v>1</v>
      </c>
      <c r="G90" s="6">
        <v>0</v>
      </c>
      <c r="H90" s="6">
        <v>0</v>
      </c>
      <c r="I90" s="6">
        <v>0</v>
      </c>
      <c r="J90" s="6">
        <v>1</v>
      </c>
      <c r="K90" s="6">
        <v>0</v>
      </c>
      <c r="L90" s="7"/>
      <c r="M90" s="20">
        <v>176</v>
      </c>
      <c r="N90" s="8">
        <v>34</v>
      </c>
      <c r="O90" s="8">
        <v>9</v>
      </c>
      <c r="P90" s="8">
        <v>8</v>
      </c>
      <c r="Q90" s="8">
        <v>7</v>
      </c>
      <c r="R90" s="8">
        <v>10</v>
      </c>
      <c r="S90" s="8">
        <v>32</v>
      </c>
      <c r="T90" s="8">
        <v>265</v>
      </c>
    </row>
    <row r="91" spans="1:20" x14ac:dyDescent="0.3">
      <c r="A91" s="6">
        <v>500000090</v>
      </c>
      <c r="B91" s="19" t="s">
        <v>29</v>
      </c>
      <c r="C91" s="19" t="s">
        <v>30</v>
      </c>
      <c r="D91" s="5"/>
      <c r="E91" s="6">
        <v>5</v>
      </c>
      <c r="F91" s="6">
        <v>1</v>
      </c>
      <c r="G91" s="6">
        <v>0</v>
      </c>
      <c r="H91" s="6">
        <v>0</v>
      </c>
      <c r="I91" s="6">
        <v>0</v>
      </c>
      <c r="J91" s="6">
        <v>3</v>
      </c>
      <c r="K91" s="6">
        <v>1</v>
      </c>
      <c r="L91" s="7"/>
      <c r="M91" s="20">
        <v>175</v>
      </c>
      <c r="N91" s="8">
        <v>18</v>
      </c>
      <c r="O91" s="8">
        <v>5</v>
      </c>
      <c r="P91" s="8">
        <v>4</v>
      </c>
      <c r="Q91" s="8">
        <v>3</v>
      </c>
      <c r="R91" s="8">
        <v>6</v>
      </c>
      <c r="S91" s="8">
        <v>17</v>
      </c>
      <c r="T91" s="8">
        <v>203</v>
      </c>
    </row>
    <row r="92" spans="1:20" x14ac:dyDescent="0.3">
      <c r="A92" s="6">
        <v>500000091</v>
      </c>
      <c r="B92" s="19" t="s">
        <v>29</v>
      </c>
      <c r="C92" s="19" t="s">
        <v>30</v>
      </c>
      <c r="D92" s="5"/>
      <c r="E92" s="6">
        <v>5</v>
      </c>
      <c r="F92" s="6">
        <v>1</v>
      </c>
      <c r="G92" s="6">
        <v>1</v>
      </c>
      <c r="H92" s="6">
        <v>1</v>
      </c>
      <c r="I92" s="6">
        <v>1</v>
      </c>
      <c r="J92" s="6">
        <v>2</v>
      </c>
      <c r="K92" s="6">
        <v>1</v>
      </c>
      <c r="L92" s="7"/>
      <c r="M92" s="20">
        <v>174</v>
      </c>
      <c r="N92" s="8">
        <v>20</v>
      </c>
      <c r="O92" s="8">
        <v>6</v>
      </c>
      <c r="P92" s="8">
        <v>6</v>
      </c>
      <c r="Q92" s="8">
        <v>2</v>
      </c>
      <c r="R92" s="8">
        <v>6</v>
      </c>
      <c r="S92" s="8">
        <v>18</v>
      </c>
      <c r="T92" s="8">
        <v>210</v>
      </c>
    </row>
    <row r="93" spans="1:20" x14ac:dyDescent="0.3">
      <c r="A93" s="6">
        <v>500000092</v>
      </c>
      <c r="B93" s="19" t="s">
        <v>29</v>
      </c>
      <c r="C93" s="19" t="s">
        <v>30</v>
      </c>
      <c r="D93" s="5"/>
      <c r="E93" s="6">
        <v>5</v>
      </c>
      <c r="F93" s="6">
        <v>1</v>
      </c>
      <c r="G93" s="6">
        <v>1</v>
      </c>
      <c r="H93" s="6">
        <v>0</v>
      </c>
      <c r="I93" s="6">
        <v>0</v>
      </c>
      <c r="J93" s="6">
        <v>2</v>
      </c>
      <c r="K93" s="6">
        <v>1</v>
      </c>
      <c r="L93" s="7"/>
      <c r="M93" s="20">
        <v>173</v>
      </c>
      <c r="N93" s="8">
        <v>10</v>
      </c>
      <c r="O93" s="8">
        <v>3</v>
      </c>
      <c r="P93" s="8">
        <v>4</v>
      </c>
      <c r="Q93" s="8">
        <v>2</v>
      </c>
      <c r="R93" s="8">
        <v>1</v>
      </c>
      <c r="S93" s="8">
        <v>9</v>
      </c>
      <c r="T93" s="8">
        <v>174</v>
      </c>
    </row>
    <row r="94" spans="1:20" x14ac:dyDescent="0.3">
      <c r="A94" s="6">
        <v>500000093</v>
      </c>
      <c r="B94" s="19" t="s">
        <v>29</v>
      </c>
      <c r="C94" s="19" t="s">
        <v>30</v>
      </c>
      <c r="D94" s="5"/>
      <c r="E94" s="6">
        <v>5</v>
      </c>
      <c r="F94" s="6">
        <v>1</v>
      </c>
      <c r="G94" s="6">
        <v>0</v>
      </c>
      <c r="H94" s="6">
        <v>0</v>
      </c>
      <c r="I94" s="6">
        <v>0</v>
      </c>
      <c r="J94" s="6">
        <v>2</v>
      </c>
      <c r="K94" s="6">
        <v>0</v>
      </c>
      <c r="L94" s="7"/>
      <c r="M94" s="20">
        <v>175</v>
      </c>
      <c r="N94" s="8">
        <v>23</v>
      </c>
      <c r="O94" s="8">
        <v>5</v>
      </c>
      <c r="P94" s="8">
        <v>5</v>
      </c>
      <c r="Q94" s="8">
        <v>6</v>
      </c>
      <c r="R94" s="8">
        <v>7</v>
      </c>
      <c r="S94" s="8">
        <v>22</v>
      </c>
      <c r="T94" s="8">
        <v>220</v>
      </c>
    </row>
    <row r="95" spans="1:20" x14ac:dyDescent="0.3">
      <c r="A95" s="6">
        <v>500000094</v>
      </c>
      <c r="B95" s="19" t="s">
        <v>29</v>
      </c>
      <c r="C95" s="19" t="s">
        <v>30</v>
      </c>
      <c r="D95" s="5"/>
      <c r="E95" s="6">
        <v>5</v>
      </c>
      <c r="F95" s="6">
        <v>1</v>
      </c>
      <c r="G95" s="6">
        <v>1</v>
      </c>
      <c r="H95" s="6">
        <v>0</v>
      </c>
      <c r="I95" s="6">
        <v>0</v>
      </c>
      <c r="J95" s="6">
        <v>2</v>
      </c>
      <c r="K95" s="6">
        <v>0</v>
      </c>
      <c r="L95" s="7"/>
      <c r="M95" s="20">
        <v>173</v>
      </c>
      <c r="N95" s="8">
        <v>25</v>
      </c>
      <c r="O95" s="8">
        <v>6</v>
      </c>
      <c r="P95" s="8">
        <v>6</v>
      </c>
      <c r="Q95" s="8">
        <v>7</v>
      </c>
      <c r="R95" s="8">
        <v>6</v>
      </c>
      <c r="S95" s="8">
        <v>24</v>
      </c>
      <c r="T95" s="8">
        <v>227</v>
      </c>
    </row>
    <row r="96" spans="1:20" x14ac:dyDescent="0.3">
      <c r="A96" s="6">
        <v>500000095</v>
      </c>
      <c r="B96" s="19" t="s">
        <v>29</v>
      </c>
      <c r="C96" s="19" t="s">
        <v>30</v>
      </c>
      <c r="D96" s="5"/>
      <c r="E96" s="6">
        <v>5</v>
      </c>
      <c r="F96" s="6">
        <v>1</v>
      </c>
      <c r="G96" s="6">
        <v>0</v>
      </c>
      <c r="H96" s="6">
        <v>0</v>
      </c>
      <c r="I96" s="6">
        <v>0</v>
      </c>
      <c r="J96" s="6">
        <v>2</v>
      </c>
      <c r="K96" s="6">
        <v>0</v>
      </c>
      <c r="L96" s="7"/>
      <c r="M96" s="20">
        <v>178</v>
      </c>
      <c r="N96" s="8">
        <v>27</v>
      </c>
      <c r="O96" s="8">
        <v>7</v>
      </c>
      <c r="P96" s="8">
        <v>7</v>
      </c>
      <c r="Q96" s="8">
        <v>6</v>
      </c>
      <c r="R96" s="8">
        <v>7</v>
      </c>
      <c r="S96" s="8">
        <v>26</v>
      </c>
      <c r="T96" s="8">
        <v>234</v>
      </c>
    </row>
    <row r="97" spans="1:20" x14ac:dyDescent="0.3">
      <c r="A97" s="6">
        <v>500000096</v>
      </c>
      <c r="B97" s="19" t="s">
        <v>29</v>
      </c>
      <c r="C97" s="19" t="s">
        <v>30</v>
      </c>
      <c r="D97" s="5"/>
      <c r="E97" s="6">
        <v>5</v>
      </c>
      <c r="F97" s="6">
        <v>1</v>
      </c>
      <c r="G97" s="6">
        <v>1</v>
      </c>
      <c r="H97" s="6">
        <v>0</v>
      </c>
      <c r="I97" s="6">
        <v>0</v>
      </c>
      <c r="J97" s="6">
        <v>2</v>
      </c>
      <c r="K97" s="6">
        <v>0</v>
      </c>
      <c r="L97" s="7"/>
      <c r="M97" s="20">
        <v>178</v>
      </c>
      <c r="N97" s="8">
        <v>34</v>
      </c>
      <c r="O97" s="8">
        <v>9</v>
      </c>
      <c r="P97" s="8">
        <v>7</v>
      </c>
      <c r="Q97" s="8">
        <v>9</v>
      </c>
      <c r="R97" s="8">
        <v>9</v>
      </c>
      <c r="S97" s="8">
        <v>32</v>
      </c>
      <c r="T97" s="8">
        <v>265</v>
      </c>
    </row>
    <row r="98" spans="1:20" x14ac:dyDescent="0.3">
      <c r="A98" s="6">
        <v>500000097</v>
      </c>
      <c r="B98" s="19" t="s">
        <v>29</v>
      </c>
      <c r="C98" s="19" t="s">
        <v>30</v>
      </c>
      <c r="D98" s="5"/>
      <c r="E98" s="6">
        <v>5</v>
      </c>
      <c r="F98" s="6">
        <v>0</v>
      </c>
      <c r="G98" s="6">
        <v>1</v>
      </c>
      <c r="H98" s="6">
        <v>0</v>
      </c>
      <c r="I98" s="6">
        <v>0</v>
      </c>
      <c r="J98" s="6">
        <v>2</v>
      </c>
      <c r="K98" s="6">
        <v>0</v>
      </c>
      <c r="L98" s="7"/>
      <c r="M98" s="20">
        <v>176</v>
      </c>
      <c r="N98" s="8">
        <v>16</v>
      </c>
      <c r="O98" s="8">
        <v>4</v>
      </c>
      <c r="P98" s="8">
        <v>3</v>
      </c>
      <c r="Q98" s="8">
        <v>3</v>
      </c>
      <c r="R98" s="8">
        <v>6</v>
      </c>
      <c r="S98" s="8">
        <v>16</v>
      </c>
      <c r="T98" s="8">
        <v>197</v>
      </c>
    </row>
    <row r="99" spans="1:20" x14ac:dyDescent="0.3">
      <c r="A99" s="6">
        <v>500000098</v>
      </c>
      <c r="B99" s="19" t="s">
        <v>29</v>
      </c>
      <c r="C99" s="19" t="s">
        <v>30</v>
      </c>
      <c r="D99" s="5"/>
      <c r="E99" s="6">
        <v>5</v>
      </c>
      <c r="F99" s="6">
        <v>1</v>
      </c>
      <c r="G99" s="6">
        <v>0</v>
      </c>
      <c r="H99" s="6">
        <v>0</v>
      </c>
      <c r="I99" s="6">
        <v>0</v>
      </c>
      <c r="J99" s="6">
        <v>2</v>
      </c>
      <c r="K99" s="6">
        <v>0</v>
      </c>
      <c r="L99" s="7"/>
      <c r="M99" s="20">
        <v>175</v>
      </c>
      <c r="N99" s="8">
        <v>20</v>
      </c>
      <c r="O99" s="8">
        <v>5</v>
      </c>
      <c r="P99" s="8">
        <v>6</v>
      </c>
      <c r="Q99" s="8">
        <v>4</v>
      </c>
      <c r="R99" s="8">
        <v>5</v>
      </c>
      <c r="S99" s="8">
        <v>19</v>
      </c>
      <c r="T99" s="8">
        <v>210</v>
      </c>
    </row>
    <row r="100" spans="1:20" x14ac:dyDescent="0.3">
      <c r="A100" s="6">
        <v>500000099</v>
      </c>
      <c r="B100" s="19" t="s">
        <v>29</v>
      </c>
      <c r="C100" s="19" t="s">
        <v>30</v>
      </c>
      <c r="D100" s="5"/>
      <c r="E100" s="6">
        <v>5</v>
      </c>
      <c r="F100" s="6">
        <v>1</v>
      </c>
      <c r="G100" s="6">
        <v>0</v>
      </c>
      <c r="H100" s="6">
        <v>1</v>
      </c>
      <c r="I100" s="6">
        <v>1</v>
      </c>
      <c r="J100" s="6">
        <v>2</v>
      </c>
      <c r="K100" s="6">
        <v>0</v>
      </c>
      <c r="L100" s="7"/>
      <c r="M100" s="20">
        <v>174</v>
      </c>
      <c r="N100" s="8">
        <v>13</v>
      </c>
      <c r="O100" s="8">
        <v>2</v>
      </c>
      <c r="P100" s="8">
        <v>3</v>
      </c>
      <c r="Q100" s="8">
        <v>4</v>
      </c>
      <c r="R100" s="8">
        <v>4</v>
      </c>
      <c r="S100" s="8">
        <v>11</v>
      </c>
      <c r="T100" s="8">
        <v>186</v>
      </c>
    </row>
    <row r="101" spans="1:20" x14ac:dyDescent="0.3">
      <c r="A101" s="6">
        <v>500000100</v>
      </c>
      <c r="B101" s="19" t="s">
        <v>29</v>
      </c>
      <c r="C101" s="19" t="s">
        <v>30</v>
      </c>
      <c r="D101" s="5"/>
      <c r="E101" s="6">
        <v>5</v>
      </c>
      <c r="F101" s="6">
        <v>0</v>
      </c>
      <c r="G101" s="6">
        <v>0</v>
      </c>
      <c r="H101" s="6">
        <v>1</v>
      </c>
      <c r="I101" s="6">
        <v>1</v>
      </c>
      <c r="J101" s="6">
        <v>2</v>
      </c>
      <c r="K101" s="6">
        <v>0</v>
      </c>
      <c r="L101" s="7"/>
      <c r="M101" s="20">
        <v>173</v>
      </c>
      <c r="N101" s="8">
        <v>7</v>
      </c>
      <c r="O101" s="8">
        <v>3</v>
      </c>
      <c r="P101" s="8">
        <v>2</v>
      </c>
      <c r="Q101" s="8">
        <v>1</v>
      </c>
      <c r="R101" s="8">
        <v>1</v>
      </c>
      <c r="S101" s="8">
        <v>7</v>
      </c>
      <c r="T101" s="8">
        <v>160</v>
      </c>
    </row>
    <row r="102" spans="1:20" x14ac:dyDescent="0.3">
      <c r="A102" s="6">
        <v>500000101</v>
      </c>
      <c r="B102" s="19" t="s">
        <v>29</v>
      </c>
      <c r="C102" s="19" t="s">
        <v>30</v>
      </c>
      <c r="D102" s="5"/>
      <c r="E102" s="6">
        <v>5</v>
      </c>
      <c r="F102" s="6">
        <v>0</v>
      </c>
      <c r="G102" s="6">
        <v>0</v>
      </c>
      <c r="H102" s="6">
        <v>1</v>
      </c>
      <c r="I102" s="6">
        <v>1</v>
      </c>
      <c r="J102" s="6">
        <v>1</v>
      </c>
      <c r="K102" s="6">
        <v>1</v>
      </c>
      <c r="L102" s="7"/>
      <c r="M102" s="20">
        <v>168</v>
      </c>
      <c r="N102" s="8">
        <v>7</v>
      </c>
      <c r="O102" s="8">
        <v>2</v>
      </c>
      <c r="P102" s="8">
        <v>1</v>
      </c>
      <c r="Q102" s="8">
        <v>2</v>
      </c>
      <c r="R102" s="8">
        <v>2</v>
      </c>
      <c r="S102" s="8">
        <v>7</v>
      </c>
      <c r="T102" s="8">
        <v>160</v>
      </c>
    </row>
    <row r="103" spans="1:20" x14ac:dyDescent="0.3">
      <c r="A103" s="6">
        <v>500000102</v>
      </c>
      <c r="B103" s="19" t="s">
        <v>29</v>
      </c>
      <c r="C103" s="19" t="s">
        <v>30</v>
      </c>
      <c r="D103" s="5"/>
      <c r="E103" s="6">
        <v>5</v>
      </c>
      <c r="F103" s="6">
        <v>0</v>
      </c>
      <c r="G103" s="6">
        <v>1</v>
      </c>
      <c r="H103" s="6">
        <v>1</v>
      </c>
      <c r="I103" s="6">
        <v>0</v>
      </c>
      <c r="J103" s="6">
        <v>3</v>
      </c>
      <c r="K103" s="6">
        <v>0</v>
      </c>
      <c r="L103" s="7"/>
      <c r="M103" s="20">
        <v>166</v>
      </c>
      <c r="N103" s="8">
        <v>17</v>
      </c>
      <c r="O103" s="8">
        <v>5</v>
      </c>
      <c r="P103" s="8">
        <v>6</v>
      </c>
      <c r="Q103" s="8">
        <v>4</v>
      </c>
      <c r="R103" s="8">
        <v>2</v>
      </c>
      <c r="S103" s="8">
        <v>16</v>
      </c>
      <c r="T103" s="8">
        <v>200</v>
      </c>
    </row>
    <row r="104" spans="1:20" x14ac:dyDescent="0.3">
      <c r="A104" s="6">
        <v>500000103</v>
      </c>
      <c r="B104" s="19" t="s">
        <v>29</v>
      </c>
      <c r="C104" s="19" t="s">
        <v>30</v>
      </c>
      <c r="D104" s="5"/>
      <c r="E104" s="6">
        <v>5</v>
      </c>
      <c r="F104" s="6">
        <v>1</v>
      </c>
      <c r="G104" s="6">
        <v>0</v>
      </c>
      <c r="H104" s="6">
        <v>1</v>
      </c>
      <c r="I104" s="6">
        <v>1</v>
      </c>
      <c r="J104" s="6">
        <v>2</v>
      </c>
      <c r="K104" s="6">
        <v>0</v>
      </c>
      <c r="L104" s="7"/>
      <c r="M104" s="20">
        <v>167</v>
      </c>
      <c r="N104" s="8">
        <v>15</v>
      </c>
      <c r="O104" s="8">
        <v>4</v>
      </c>
      <c r="P104" s="8">
        <v>4</v>
      </c>
      <c r="Q104" s="8">
        <v>3</v>
      </c>
      <c r="R104" s="8">
        <v>4</v>
      </c>
      <c r="S104" s="8">
        <v>13</v>
      </c>
      <c r="T104" s="8">
        <v>193</v>
      </c>
    </row>
    <row r="105" spans="1:20" x14ac:dyDescent="0.3">
      <c r="A105" s="6">
        <v>500000104</v>
      </c>
      <c r="B105" s="19" t="s">
        <v>29</v>
      </c>
      <c r="C105" s="19" t="s">
        <v>30</v>
      </c>
      <c r="D105" s="5"/>
      <c r="E105" s="6">
        <v>5</v>
      </c>
      <c r="F105" s="6">
        <v>1</v>
      </c>
      <c r="G105" s="6">
        <v>0</v>
      </c>
      <c r="H105" s="6">
        <v>0</v>
      </c>
      <c r="I105" s="6">
        <v>0</v>
      </c>
      <c r="J105" s="6">
        <v>2</v>
      </c>
      <c r="K105" s="6">
        <v>0</v>
      </c>
      <c r="L105" s="7"/>
      <c r="M105" s="20">
        <v>180</v>
      </c>
      <c r="N105" s="8">
        <v>23</v>
      </c>
      <c r="O105" s="8">
        <v>6</v>
      </c>
      <c r="P105" s="8">
        <v>7</v>
      </c>
      <c r="Q105" s="8">
        <v>5</v>
      </c>
      <c r="R105" s="8">
        <v>5</v>
      </c>
      <c r="S105" s="8">
        <v>21</v>
      </c>
      <c r="T105" s="8">
        <v>220</v>
      </c>
    </row>
    <row r="106" spans="1:20" x14ac:dyDescent="0.3">
      <c r="A106" s="6">
        <v>500000105</v>
      </c>
      <c r="B106" s="19" t="s">
        <v>29</v>
      </c>
      <c r="C106" s="19" t="s">
        <v>30</v>
      </c>
      <c r="D106" s="5"/>
      <c r="E106" s="6">
        <v>5</v>
      </c>
      <c r="F106" s="6">
        <v>1</v>
      </c>
      <c r="G106" s="6">
        <v>0</v>
      </c>
      <c r="H106" s="6">
        <v>0</v>
      </c>
      <c r="I106" s="6">
        <v>0</v>
      </c>
      <c r="J106" s="6">
        <v>3</v>
      </c>
      <c r="K106" s="6">
        <v>0</v>
      </c>
      <c r="L106" s="7"/>
      <c r="M106" s="20">
        <v>180</v>
      </c>
      <c r="N106" s="8">
        <v>22</v>
      </c>
      <c r="O106" s="8">
        <v>5</v>
      </c>
      <c r="P106" s="8">
        <v>3</v>
      </c>
      <c r="Q106" s="8">
        <v>8</v>
      </c>
      <c r="R106" s="8">
        <v>6</v>
      </c>
      <c r="S106" s="8">
        <v>22</v>
      </c>
      <c r="T106" s="8">
        <v>216</v>
      </c>
    </row>
    <row r="107" spans="1:20" x14ac:dyDescent="0.3">
      <c r="A107" s="6">
        <v>500000106</v>
      </c>
      <c r="B107" s="19" t="s">
        <v>29</v>
      </c>
      <c r="C107" s="19" t="s">
        <v>30</v>
      </c>
      <c r="D107" s="5"/>
      <c r="E107" s="6">
        <v>5</v>
      </c>
      <c r="F107" s="6">
        <v>1</v>
      </c>
      <c r="G107" s="6">
        <v>1</v>
      </c>
      <c r="H107" s="6">
        <v>0</v>
      </c>
      <c r="I107" s="6">
        <v>0</v>
      </c>
      <c r="J107" s="6">
        <v>1</v>
      </c>
      <c r="K107" s="6">
        <v>0</v>
      </c>
      <c r="L107" s="7"/>
      <c r="M107" s="20">
        <v>180</v>
      </c>
      <c r="N107" s="8">
        <v>13</v>
      </c>
      <c r="O107" s="8">
        <v>4</v>
      </c>
      <c r="P107" s="8">
        <v>4</v>
      </c>
      <c r="Q107" s="8">
        <v>2</v>
      </c>
      <c r="R107" s="8">
        <v>3</v>
      </c>
      <c r="S107" s="8">
        <v>13</v>
      </c>
      <c r="T107" s="8">
        <v>186</v>
      </c>
    </row>
    <row r="108" spans="1:20" x14ac:dyDescent="0.3">
      <c r="A108" s="6">
        <v>500000107</v>
      </c>
      <c r="B108" s="19" t="s">
        <v>29</v>
      </c>
      <c r="C108" s="19" t="s">
        <v>30</v>
      </c>
      <c r="D108" s="5"/>
      <c r="E108" s="6">
        <v>5</v>
      </c>
      <c r="F108" s="6">
        <v>0</v>
      </c>
      <c r="G108" s="6">
        <v>1</v>
      </c>
      <c r="H108" s="6">
        <v>0</v>
      </c>
      <c r="I108" s="6">
        <v>0</v>
      </c>
      <c r="J108" s="6">
        <v>3</v>
      </c>
      <c r="K108" s="6">
        <v>0</v>
      </c>
      <c r="L108" s="7"/>
      <c r="M108" s="20">
        <v>178</v>
      </c>
      <c r="N108" s="8">
        <v>21</v>
      </c>
      <c r="O108" s="8">
        <v>7</v>
      </c>
      <c r="P108" s="8">
        <v>6</v>
      </c>
      <c r="Q108" s="8">
        <v>3</v>
      </c>
      <c r="R108" s="8">
        <v>5</v>
      </c>
      <c r="S108" s="8">
        <v>20</v>
      </c>
      <c r="T108" s="8">
        <v>213</v>
      </c>
    </row>
    <row r="109" spans="1:20" x14ac:dyDescent="0.3">
      <c r="A109" s="6">
        <v>500000108</v>
      </c>
      <c r="B109" s="19" t="s">
        <v>29</v>
      </c>
      <c r="C109" s="19" t="s">
        <v>30</v>
      </c>
      <c r="D109" s="5"/>
      <c r="E109" s="6">
        <v>5</v>
      </c>
      <c r="F109" s="6">
        <v>1</v>
      </c>
      <c r="G109" s="6">
        <v>1</v>
      </c>
      <c r="H109" s="6">
        <v>0</v>
      </c>
      <c r="I109" s="6">
        <v>0</v>
      </c>
      <c r="J109" s="6">
        <v>1</v>
      </c>
      <c r="K109" s="6">
        <v>0</v>
      </c>
      <c r="L109" s="7"/>
      <c r="M109" s="20">
        <v>178</v>
      </c>
      <c r="N109" s="8">
        <v>23</v>
      </c>
      <c r="O109" s="8">
        <v>6</v>
      </c>
      <c r="P109" s="8">
        <v>5</v>
      </c>
      <c r="Q109" s="8">
        <v>4</v>
      </c>
      <c r="R109" s="8">
        <v>8</v>
      </c>
      <c r="S109" s="8">
        <v>23</v>
      </c>
      <c r="T109" s="8">
        <v>220</v>
      </c>
    </row>
    <row r="110" spans="1:20" x14ac:dyDescent="0.3">
      <c r="A110" s="6">
        <v>500000109</v>
      </c>
      <c r="B110" s="19" t="s">
        <v>29</v>
      </c>
      <c r="C110" s="19" t="s">
        <v>30</v>
      </c>
      <c r="D110" s="5"/>
      <c r="E110" s="6">
        <v>5</v>
      </c>
      <c r="F110" s="6">
        <v>1</v>
      </c>
      <c r="G110" s="6">
        <v>0</v>
      </c>
      <c r="H110" s="6">
        <v>0</v>
      </c>
      <c r="I110" s="6">
        <v>0</v>
      </c>
      <c r="J110" s="6">
        <v>2</v>
      </c>
      <c r="K110" s="6">
        <v>0</v>
      </c>
      <c r="L110" s="7"/>
      <c r="M110" s="20">
        <v>179</v>
      </c>
      <c r="N110" s="8">
        <v>35</v>
      </c>
      <c r="O110" s="8">
        <v>8</v>
      </c>
      <c r="P110" s="8">
        <v>8</v>
      </c>
      <c r="Q110" s="8">
        <v>10</v>
      </c>
      <c r="R110" s="8">
        <v>9</v>
      </c>
      <c r="S110" s="8">
        <v>34</v>
      </c>
      <c r="T110" s="8">
        <v>272</v>
      </c>
    </row>
    <row r="112" spans="1:20" x14ac:dyDescent="0.3">
      <c r="D112" s="11" t="s">
        <v>3</v>
      </c>
      <c r="E112" s="12">
        <f t="shared" ref="E112:K112" si="0">COUNT(E2:E110)</f>
        <v>109</v>
      </c>
      <c r="F112" s="12">
        <f t="shared" si="0"/>
        <v>109</v>
      </c>
      <c r="G112" s="12">
        <f t="shared" si="0"/>
        <v>109</v>
      </c>
      <c r="H112" s="12">
        <f t="shared" si="0"/>
        <v>108</v>
      </c>
      <c r="I112" s="12">
        <f t="shared" si="0"/>
        <v>109</v>
      </c>
      <c r="J112" s="12">
        <f t="shared" si="0"/>
        <v>109</v>
      </c>
      <c r="K112" s="12">
        <f t="shared" si="0"/>
        <v>109</v>
      </c>
      <c r="L112" s="11" t="s">
        <v>3</v>
      </c>
      <c r="M112" s="21">
        <f>COUNT(M2:M110)</f>
        <v>109</v>
      </c>
      <c r="N112" s="12">
        <f>COUNT(N2:N110)</f>
        <v>109</v>
      </c>
      <c r="O112" s="12">
        <f t="shared" ref="O112:T112" si="1">COUNT(O2:O110)</f>
        <v>109</v>
      </c>
      <c r="P112" s="12">
        <f t="shared" si="1"/>
        <v>109</v>
      </c>
      <c r="Q112" s="12">
        <f t="shared" si="1"/>
        <v>109</v>
      </c>
      <c r="R112" s="12">
        <f t="shared" si="1"/>
        <v>109</v>
      </c>
      <c r="S112" s="12">
        <f t="shared" si="1"/>
        <v>109</v>
      </c>
      <c r="T112" s="12">
        <f t="shared" si="1"/>
        <v>109</v>
      </c>
    </row>
    <row r="113" spans="4:20" x14ac:dyDescent="0.3">
      <c r="D113" s="11">
        <v>5</v>
      </c>
      <c r="E113" s="9">
        <f>COUNTIF(E$2:E$110,5)</f>
        <v>53</v>
      </c>
      <c r="F113" s="9">
        <f t="shared" ref="F113:K113" si="2">COUNTIF(F$2:F$110,5)</f>
        <v>0</v>
      </c>
      <c r="G113" s="9">
        <f t="shared" si="2"/>
        <v>0</v>
      </c>
      <c r="H113" s="9">
        <f t="shared" si="2"/>
        <v>0</v>
      </c>
      <c r="I113" s="9">
        <f t="shared" si="2"/>
        <v>0</v>
      </c>
      <c r="J113" s="9">
        <f t="shared" si="2"/>
        <v>0</v>
      </c>
      <c r="K113" s="9">
        <f t="shared" si="2"/>
        <v>0</v>
      </c>
      <c r="L113" s="11" t="s">
        <v>4</v>
      </c>
      <c r="M113" s="21">
        <f>AVERAGE(M2:M110)</f>
        <v>175.3302752293578</v>
      </c>
      <c r="N113" s="12">
        <f>AVERAGE(N2:N110)</f>
        <v>20.954128440366972</v>
      </c>
      <c r="O113" s="12">
        <f t="shared" ref="O113:T113" si="3">AVERAGE(O2:O110)</f>
        <v>5.5596330275229358</v>
      </c>
      <c r="P113" s="12">
        <f t="shared" si="3"/>
        <v>5.3119266055045875</v>
      </c>
      <c r="Q113" s="12">
        <f t="shared" si="3"/>
        <v>4.6513761467889907</v>
      </c>
      <c r="R113" s="12">
        <f t="shared" si="3"/>
        <v>5.431192660550459</v>
      </c>
      <c r="S113" s="12">
        <f t="shared" si="3"/>
        <v>19.788990825688074</v>
      </c>
      <c r="T113" s="12">
        <f t="shared" si="3"/>
        <v>213.87155963302752</v>
      </c>
    </row>
    <row r="114" spans="4:20" x14ac:dyDescent="0.3">
      <c r="D114" s="11">
        <v>4</v>
      </c>
      <c r="E114" s="9">
        <f>COUNTIF(E$2:E$110,4)</f>
        <v>56</v>
      </c>
      <c r="F114" s="9">
        <f t="shared" ref="F114:K114" si="4">COUNTIF(F$2:F$110,4)</f>
        <v>0</v>
      </c>
      <c r="G114" s="9">
        <f t="shared" si="4"/>
        <v>0</v>
      </c>
      <c r="H114" s="9">
        <f t="shared" si="4"/>
        <v>0</v>
      </c>
      <c r="I114" s="9">
        <f t="shared" si="4"/>
        <v>0</v>
      </c>
      <c r="J114" s="9">
        <f t="shared" si="4"/>
        <v>0</v>
      </c>
      <c r="K114" s="9">
        <f t="shared" si="4"/>
        <v>0</v>
      </c>
      <c r="L114" s="11" t="s">
        <v>5</v>
      </c>
      <c r="M114" s="21">
        <f>MEDIAN(M2:M110)</f>
        <v>176</v>
      </c>
      <c r="N114" s="12">
        <f>MEDIAN(N2:N110)</f>
        <v>21</v>
      </c>
      <c r="O114" s="12">
        <f t="shared" ref="O114:T114" si="5">MEDIAN(O2:O110)</f>
        <v>6</v>
      </c>
      <c r="P114" s="12">
        <f t="shared" si="5"/>
        <v>5</v>
      </c>
      <c r="Q114" s="12">
        <f t="shared" si="5"/>
        <v>5</v>
      </c>
      <c r="R114" s="12">
        <f t="shared" si="5"/>
        <v>6</v>
      </c>
      <c r="S114" s="12">
        <f t="shared" si="5"/>
        <v>20</v>
      </c>
      <c r="T114" s="12">
        <f t="shared" si="5"/>
        <v>213</v>
      </c>
    </row>
    <row r="115" spans="4:20" x14ac:dyDescent="0.3">
      <c r="D115" s="11">
        <v>3</v>
      </c>
      <c r="E115" s="9">
        <f>COUNTIF(E$2:E$110,3)</f>
        <v>0</v>
      </c>
      <c r="F115" s="9">
        <f t="shared" ref="F115:K115" si="6">COUNTIF(F$2:F$110,3)</f>
        <v>0</v>
      </c>
      <c r="G115" s="9">
        <f t="shared" si="6"/>
        <v>0</v>
      </c>
      <c r="H115" s="9">
        <f t="shared" si="6"/>
        <v>0</v>
      </c>
      <c r="I115" s="9">
        <f t="shared" si="6"/>
        <v>0</v>
      </c>
      <c r="J115" s="9">
        <f t="shared" si="6"/>
        <v>12</v>
      </c>
      <c r="K115" s="9">
        <f t="shared" si="6"/>
        <v>0</v>
      </c>
      <c r="L115" s="11" t="s">
        <v>6</v>
      </c>
      <c r="M115" s="21">
        <f>_xlfn.MODE.MULT(M2:M110)</f>
        <v>178</v>
      </c>
      <c r="N115" s="12">
        <f>_xlfn.MODE.MULT(N2:N110)</f>
        <v>20</v>
      </c>
      <c r="O115" s="12">
        <f t="shared" ref="O115:T115" si="7">_xlfn.MODE.MULT(O2:O110)</f>
        <v>8</v>
      </c>
      <c r="P115" s="12">
        <f t="shared" si="7"/>
        <v>7</v>
      </c>
      <c r="Q115" s="12">
        <f t="shared" si="7"/>
        <v>5</v>
      </c>
      <c r="R115" s="12">
        <f t="shared" si="7"/>
        <v>6</v>
      </c>
      <c r="S115" s="12">
        <f t="shared" si="7"/>
        <v>19</v>
      </c>
      <c r="T115" s="12">
        <f t="shared" si="7"/>
        <v>213</v>
      </c>
    </row>
    <row r="116" spans="4:20" x14ac:dyDescent="0.3">
      <c r="D116" s="11">
        <v>2</v>
      </c>
      <c r="E116" s="9">
        <f>COUNTIF(E$2:E$110,2)</f>
        <v>0</v>
      </c>
      <c r="F116" s="9">
        <f t="shared" ref="F116:K116" si="8">COUNTIF(F$2:F$110,2)</f>
        <v>0</v>
      </c>
      <c r="G116" s="9">
        <f t="shared" si="8"/>
        <v>0</v>
      </c>
      <c r="H116" s="9">
        <f t="shared" si="8"/>
        <v>0</v>
      </c>
      <c r="I116" s="9">
        <f t="shared" si="8"/>
        <v>0</v>
      </c>
      <c r="J116" s="9">
        <f t="shared" si="8"/>
        <v>68</v>
      </c>
      <c r="K116" s="9">
        <f t="shared" si="8"/>
        <v>0</v>
      </c>
      <c r="L116" s="11" t="s">
        <v>7</v>
      </c>
      <c r="M116" s="21">
        <f>_xlfn.STDEV.P(M2:M110)</f>
        <v>3.6899442970151304</v>
      </c>
      <c r="N116" s="12">
        <f>_xlfn.STDEV.P(N2:N110)</f>
        <v>8.4856979743532843</v>
      </c>
      <c r="O116" s="12">
        <f t="shared" ref="O116:T116" si="9">_xlfn.STDEV.P(O2:O110)</f>
        <v>2.5573466491032897</v>
      </c>
      <c r="P116" s="12">
        <f t="shared" si="9"/>
        <v>2.1532874278430238</v>
      </c>
      <c r="Q116" s="12">
        <f t="shared" si="9"/>
        <v>2.3122178351593932</v>
      </c>
      <c r="R116" s="12">
        <f t="shared" si="9"/>
        <v>2.6763214946449212</v>
      </c>
      <c r="S116" s="12">
        <f t="shared" si="9"/>
        <v>8.0492445306175977</v>
      </c>
      <c r="T116" s="12">
        <f t="shared" si="9"/>
        <v>36.601774889894074</v>
      </c>
    </row>
    <row r="117" spans="4:20" x14ac:dyDescent="0.3">
      <c r="D117" s="11">
        <v>1</v>
      </c>
      <c r="E117" s="9">
        <f>COUNTIF(E$2:E$110,1)</f>
        <v>0</v>
      </c>
      <c r="F117" s="9">
        <f t="shared" ref="F117:K117" si="10">COUNTIF(F$2:F$110,1)</f>
        <v>54</v>
      </c>
      <c r="G117" s="9">
        <f t="shared" si="10"/>
        <v>40</v>
      </c>
      <c r="H117" s="9">
        <f t="shared" si="10"/>
        <v>25</v>
      </c>
      <c r="I117" s="9">
        <f t="shared" si="10"/>
        <v>25</v>
      </c>
      <c r="J117" s="9">
        <f t="shared" si="10"/>
        <v>29</v>
      </c>
      <c r="K117" s="9">
        <f t="shared" si="10"/>
        <v>24</v>
      </c>
    </row>
    <row r="118" spans="4:20" x14ac:dyDescent="0.3">
      <c r="D118" s="11">
        <v>0</v>
      </c>
      <c r="E118" s="9">
        <f>COUNTIF(E$2:E$110,0)</f>
        <v>0</v>
      </c>
      <c r="F118" s="9">
        <f t="shared" ref="F118:K118" si="11">COUNTIF(F$2:F$110,0)</f>
        <v>55</v>
      </c>
      <c r="G118" s="9">
        <f t="shared" si="11"/>
        <v>69</v>
      </c>
      <c r="H118" s="9">
        <f t="shared" si="11"/>
        <v>83</v>
      </c>
      <c r="I118" s="9">
        <f t="shared" si="11"/>
        <v>84</v>
      </c>
      <c r="J118" s="9">
        <f t="shared" si="11"/>
        <v>0</v>
      </c>
      <c r="K118" s="9">
        <f t="shared" si="11"/>
        <v>85</v>
      </c>
    </row>
    <row r="120" spans="4:20" x14ac:dyDescent="0.3">
      <c r="D120" s="11">
        <v>5</v>
      </c>
      <c r="E120" s="13">
        <f>SUM(E113/E$112)</f>
        <v>0.48623853211009177</v>
      </c>
      <c r="F120" s="13">
        <f t="shared" ref="F120:K120" si="12">SUM(F113/F$112)</f>
        <v>0</v>
      </c>
      <c r="G120" s="13">
        <f t="shared" si="12"/>
        <v>0</v>
      </c>
      <c r="H120" s="13">
        <f t="shared" si="12"/>
        <v>0</v>
      </c>
      <c r="I120" s="13">
        <f t="shared" si="12"/>
        <v>0</v>
      </c>
      <c r="J120" s="13">
        <f t="shared" si="12"/>
        <v>0</v>
      </c>
      <c r="K120" s="13">
        <f t="shared" si="12"/>
        <v>0</v>
      </c>
    </row>
    <row r="121" spans="4:20" x14ac:dyDescent="0.3">
      <c r="D121" s="11">
        <v>4</v>
      </c>
      <c r="E121" s="13">
        <f t="shared" ref="E121:K125" si="13">SUM(E114/E$112)</f>
        <v>0.51376146788990829</v>
      </c>
      <c r="F121" s="13">
        <f t="shared" si="13"/>
        <v>0</v>
      </c>
      <c r="G121" s="13">
        <f t="shared" si="13"/>
        <v>0</v>
      </c>
      <c r="H121" s="13">
        <f t="shared" si="13"/>
        <v>0</v>
      </c>
      <c r="I121" s="13">
        <f t="shared" si="13"/>
        <v>0</v>
      </c>
      <c r="J121" s="13">
        <f t="shared" si="13"/>
        <v>0</v>
      </c>
      <c r="K121" s="13">
        <f t="shared" si="13"/>
        <v>0</v>
      </c>
    </row>
    <row r="122" spans="4:20" x14ac:dyDescent="0.3">
      <c r="D122" s="11">
        <v>3</v>
      </c>
      <c r="E122" s="13">
        <f t="shared" si="13"/>
        <v>0</v>
      </c>
      <c r="F122" s="13">
        <f t="shared" si="13"/>
        <v>0</v>
      </c>
      <c r="G122" s="13">
        <f t="shared" si="13"/>
        <v>0</v>
      </c>
      <c r="H122" s="13">
        <f t="shared" si="13"/>
        <v>0</v>
      </c>
      <c r="I122" s="13">
        <f t="shared" si="13"/>
        <v>0</v>
      </c>
      <c r="J122" s="13">
        <f t="shared" si="13"/>
        <v>0.11009174311926606</v>
      </c>
      <c r="K122" s="13">
        <f t="shared" si="13"/>
        <v>0</v>
      </c>
    </row>
    <row r="123" spans="4:20" x14ac:dyDescent="0.3">
      <c r="D123" s="11">
        <v>2</v>
      </c>
      <c r="E123" s="13">
        <f t="shared" si="13"/>
        <v>0</v>
      </c>
      <c r="F123" s="13">
        <f t="shared" si="13"/>
        <v>0</v>
      </c>
      <c r="G123" s="13">
        <f t="shared" si="13"/>
        <v>0</v>
      </c>
      <c r="H123" s="13">
        <f t="shared" si="13"/>
        <v>0</v>
      </c>
      <c r="I123" s="13">
        <f t="shared" si="13"/>
        <v>0</v>
      </c>
      <c r="J123" s="13">
        <f t="shared" si="13"/>
        <v>0.62385321100917435</v>
      </c>
      <c r="K123" s="13">
        <f t="shared" si="13"/>
        <v>0</v>
      </c>
    </row>
    <row r="124" spans="4:20" x14ac:dyDescent="0.3">
      <c r="D124" s="11">
        <v>1</v>
      </c>
      <c r="E124" s="13">
        <f t="shared" si="13"/>
        <v>0</v>
      </c>
      <c r="F124" s="13">
        <f t="shared" si="13"/>
        <v>0.49541284403669728</v>
      </c>
      <c r="G124" s="13">
        <f t="shared" si="13"/>
        <v>0.3669724770642202</v>
      </c>
      <c r="H124" s="13">
        <f t="shared" si="13"/>
        <v>0.23148148148148148</v>
      </c>
      <c r="I124" s="13">
        <f t="shared" si="13"/>
        <v>0.22935779816513763</v>
      </c>
      <c r="J124" s="13">
        <f t="shared" si="13"/>
        <v>0.26605504587155965</v>
      </c>
      <c r="K124" s="13">
        <f t="shared" si="13"/>
        <v>0.22018348623853212</v>
      </c>
    </row>
    <row r="125" spans="4:20" x14ac:dyDescent="0.3">
      <c r="D125" s="11">
        <v>0</v>
      </c>
      <c r="E125" s="13">
        <f t="shared" si="13"/>
        <v>0</v>
      </c>
      <c r="F125" s="13">
        <f t="shared" si="13"/>
        <v>0.50458715596330272</v>
      </c>
      <c r="G125" s="13">
        <f t="shared" si="13"/>
        <v>0.6330275229357798</v>
      </c>
      <c r="H125" s="13">
        <f t="shared" si="13"/>
        <v>0.76851851851851849</v>
      </c>
      <c r="I125" s="13">
        <f t="shared" si="13"/>
        <v>0.77064220183486243</v>
      </c>
      <c r="J125" s="13">
        <f t="shared" si="13"/>
        <v>0</v>
      </c>
      <c r="K125" s="13">
        <f t="shared" si="13"/>
        <v>0.77981651376146788</v>
      </c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K18" sqref="K18"/>
    </sheetView>
  </sheetViews>
  <sheetFormatPr defaultRowHeight="14.5" x14ac:dyDescent="0.35"/>
  <sheetData>
    <row r="1" spans="1:9" x14ac:dyDescent="0.35">
      <c r="A1" s="48"/>
      <c r="B1" s="48" t="s">
        <v>23</v>
      </c>
      <c r="C1" s="48" t="s">
        <v>2</v>
      </c>
      <c r="D1" s="48" t="s">
        <v>8</v>
      </c>
      <c r="E1" s="48" t="s">
        <v>24</v>
      </c>
      <c r="F1" s="48" t="s">
        <v>25</v>
      </c>
      <c r="G1" s="48" t="s">
        <v>26</v>
      </c>
      <c r="H1" s="48" t="s">
        <v>27</v>
      </c>
      <c r="I1" s="48" t="s">
        <v>28</v>
      </c>
    </row>
    <row r="2" spans="1:9" x14ac:dyDescent="0.35">
      <c r="A2" s="46" t="s">
        <v>23</v>
      </c>
      <c r="B2" s="46">
        <v>1</v>
      </c>
      <c r="C2" s="46"/>
      <c r="D2" s="46"/>
      <c r="E2" s="46"/>
      <c r="F2" s="46"/>
      <c r="G2" s="46"/>
      <c r="H2" s="46"/>
      <c r="I2" s="46"/>
    </row>
    <row r="3" spans="1:9" x14ac:dyDescent="0.35">
      <c r="A3" s="46" t="s">
        <v>2</v>
      </c>
      <c r="B3" s="46">
        <v>0.10889347745623845</v>
      </c>
      <c r="C3" s="46">
        <v>1</v>
      </c>
      <c r="D3" s="46"/>
      <c r="E3" s="46"/>
      <c r="F3" s="46"/>
      <c r="G3" s="46"/>
      <c r="H3" s="46"/>
      <c r="I3" s="46"/>
    </row>
    <row r="4" spans="1:9" x14ac:dyDescent="0.35">
      <c r="A4" s="46" t="s">
        <v>8</v>
      </c>
      <c r="B4" s="46">
        <v>0.14471791560337205</v>
      </c>
      <c r="C4" s="46">
        <v>0.91519521814803628</v>
      </c>
      <c r="D4" s="46">
        <v>1</v>
      </c>
      <c r="E4" s="46"/>
      <c r="F4" s="46"/>
      <c r="G4" s="46"/>
      <c r="H4" s="46"/>
      <c r="I4" s="46"/>
    </row>
    <row r="5" spans="1:9" x14ac:dyDescent="0.35">
      <c r="A5" s="46" t="s">
        <v>24</v>
      </c>
      <c r="B5" s="46">
        <v>7.940626469675012E-2</v>
      </c>
      <c r="C5" s="46">
        <v>0.83927792803125445</v>
      </c>
      <c r="D5" s="46">
        <v>0.74133592404155657</v>
      </c>
      <c r="E5" s="46">
        <v>1</v>
      </c>
      <c r="F5" s="46"/>
      <c r="G5" s="46"/>
      <c r="H5" s="46"/>
      <c r="I5" s="46"/>
    </row>
    <row r="6" spans="1:9" x14ac:dyDescent="0.35">
      <c r="A6" s="46" t="s">
        <v>25</v>
      </c>
      <c r="B6" s="46">
        <v>8.338910567572172E-2</v>
      </c>
      <c r="C6" s="46">
        <v>0.85859948035934774</v>
      </c>
      <c r="D6" s="46">
        <v>0.71100530912053062</v>
      </c>
      <c r="E6" s="46">
        <v>0.61701712585138024</v>
      </c>
      <c r="F6" s="46">
        <v>1</v>
      </c>
      <c r="G6" s="46"/>
      <c r="H6" s="46"/>
      <c r="I6" s="46"/>
    </row>
    <row r="7" spans="1:9" x14ac:dyDescent="0.35">
      <c r="A7" s="46" t="s">
        <v>26</v>
      </c>
      <c r="B7" s="46">
        <v>7.1047142898479257E-2</v>
      </c>
      <c r="C7" s="46">
        <v>0.87909876000076148</v>
      </c>
      <c r="D7" s="46">
        <v>0.73549275822181803</v>
      </c>
      <c r="E7" s="46">
        <v>0.61503845672684809</v>
      </c>
      <c r="F7" s="46">
        <v>0.68253973789326616</v>
      </c>
      <c r="G7" s="46">
        <v>1</v>
      </c>
      <c r="H7" s="46"/>
      <c r="I7" s="46"/>
    </row>
    <row r="8" spans="1:9" x14ac:dyDescent="0.35">
      <c r="A8" s="46" t="s">
        <v>27</v>
      </c>
      <c r="B8" s="46">
        <v>0.12064983420369872</v>
      </c>
      <c r="C8" s="46">
        <v>0.99729593542009165</v>
      </c>
      <c r="D8" s="46">
        <v>0.9113701810364756</v>
      </c>
      <c r="E8" s="46">
        <v>0.82529848358787572</v>
      </c>
      <c r="F8" s="46">
        <v>0.85868368289953412</v>
      </c>
      <c r="G8" s="46">
        <v>0.88535478637807741</v>
      </c>
      <c r="H8" s="46">
        <v>1</v>
      </c>
      <c r="I8" s="46"/>
    </row>
    <row r="9" spans="1:9" ht="15" thickBot="1" x14ac:dyDescent="0.4">
      <c r="A9" s="47" t="s">
        <v>28</v>
      </c>
      <c r="B9" s="47">
        <v>0.11450177379602215</v>
      </c>
      <c r="C9" s="47">
        <v>0.99202092815891918</v>
      </c>
      <c r="D9" s="47">
        <v>0.9180675123643629</v>
      </c>
      <c r="E9" s="47">
        <v>0.82825993741488235</v>
      </c>
      <c r="F9" s="47">
        <v>0.84436643954407375</v>
      </c>
      <c r="G9" s="47">
        <v>0.8722166816371052</v>
      </c>
      <c r="H9" s="47">
        <v>0.98993661935256283</v>
      </c>
      <c r="I9" s="47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F30" sqref="F30"/>
    </sheetView>
  </sheetViews>
  <sheetFormatPr defaultRowHeight="14.5" x14ac:dyDescent="0.35"/>
  <cols>
    <col min="1" max="1" width="26.453125" customWidth="1"/>
    <col min="2" max="2" width="12.26953125" customWidth="1"/>
    <col min="3" max="3" width="8.453125" customWidth="1"/>
    <col min="4" max="4" width="11.54296875" customWidth="1"/>
    <col min="5" max="5" width="13.453125" customWidth="1"/>
    <col min="6" max="6" width="12.26953125" customWidth="1"/>
    <col min="7" max="7" width="13.1796875" customWidth="1"/>
    <col min="8" max="8" width="11" customWidth="1"/>
    <col min="9" max="9" width="9.7265625" customWidth="1"/>
  </cols>
  <sheetData>
    <row r="1" spans="1:10" ht="84.5" x14ac:dyDescent="0.35">
      <c r="A1" s="49"/>
      <c r="B1" s="49" t="s">
        <v>23</v>
      </c>
      <c r="C1" s="49" t="s">
        <v>2</v>
      </c>
      <c r="D1" s="49" t="s">
        <v>8</v>
      </c>
      <c r="E1" s="49" t="s">
        <v>24</v>
      </c>
      <c r="F1" s="49" t="s">
        <v>25</v>
      </c>
      <c r="G1" s="49" t="s">
        <v>26</v>
      </c>
      <c r="H1" s="49" t="s">
        <v>27</v>
      </c>
      <c r="I1" s="49" t="s">
        <v>28</v>
      </c>
      <c r="J1" s="14"/>
    </row>
    <row r="2" spans="1:10" x14ac:dyDescent="0.35">
      <c r="A2" s="50" t="s">
        <v>23</v>
      </c>
      <c r="B2" s="44">
        <v>1</v>
      </c>
      <c r="C2" s="44"/>
      <c r="D2" s="44"/>
      <c r="E2" s="44"/>
      <c r="F2" s="44"/>
      <c r="G2" s="44"/>
      <c r="H2" s="44"/>
      <c r="I2" s="44"/>
    </row>
    <row r="3" spans="1:10" x14ac:dyDescent="0.35">
      <c r="A3" s="50" t="s">
        <v>2</v>
      </c>
      <c r="B3" s="44">
        <v>0.10889347745623845</v>
      </c>
      <c r="C3" s="44">
        <v>1</v>
      </c>
      <c r="D3" s="44"/>
      <c r="E3" s="44"/>
      <c r="F3" s="44"/>
      <c r="G3" s="44"/>
      <c r="H3" s="44"/>
      <c r="I3" s="44"/>
    </row>
    <row r="4" spans="1:10" ht="28.5" x14ac:dyDescent="0.35">
      <c r="A4" s="50" t="s">
        <v>8</v>
      </c>
      <c r="B4" s="44">
        <v>0.14471791560337205</v>
      </c>
      <c r="C4" s="44">
        <v>0.91519521814803628</v>
      </c>
      <c r="D4" s="44">
        <v>1</v>
      </c>
      <c r="E4" s="44"/>
      <c r="F4" s="44"/>
      <c r="G4" s="44"/>
      <c r="H4" s="44"/>
      <c r="I4" s="44"/>
    </row>
    <row r="5" spans="1:10" ht="28.5" x14ac:dyDescent="0.35">
      <c r="A5" s="50" t="s">
        <v>24</v>
      </c>
      <c r="B5" s="44">
        <v>7.940626469675012E-2</v>
      </c>
      <c r="C5" s="44">
        <v>0.83927792803125445</v>
      </c>
      <c r="D5" s="44">
        <v>0.74133592404155657</v>
      </c>
      <c r="E5" s="44">
        <v>1</v>
      </c>
      <c r="F5" s="44"/>
      <c r="G5" s="44"/>
      <c r="H5" s="44"/>
      <c r="I5" s="44"/>
    </row>
    <row r="6" spans="1:10" ht="28.5" x14ac:dyDescent="0.35">
      <c r="A6" s="50" t="s">
        <v>25</v>
      </c>
      <c r="B6" s="44">
        <v>8.338910567572172E-2</v>
      </c>
      <c r="C6" s="44">
        <v>0.85859948035934774</v>
      </c>
      <c r="D6" s="44">
        <v>0.71100530912053062</v>
      </c>
      <c r="E6" s="44">
        <v>0.61701712585138024</v>
      </c>
      <c r="F6" s="44">
        <v>1</v>
      </c>
      <c r="G6" s="44"/>
      <c r="H6" s="44"/>
      <c r="I6" s="44"/>
    </row>
    <row r="7" spans="1:10" ht="42.5" x14ac:dyDescent="0.35">
      <c r="A7" s="50" t="s">
        <v>26</v>
      </c>
      <c r="B7" s="44">
        <v>7.1047142898479257E-2</v>
      </c>
      <c r="C7" s="44">
        <v>0.87909876000076148</v>
      </c>
      <c r="D7" s="44">
        <v>0.73549275822181803</v>
      </c>
      <c r="E7" s="44">
        <v>0.61503845672684809</v>
      </c>
      <c r="F7" s="44">
        <v>0.68253973789326616</v>
      </c>
      <c r="G7" s="44">
        <v>1</v>
      </c>
      <c r="H7" s="44"/>
      <c r="I7" s="44"/>
    </row>
    <row r="8" spans="1:10" ht="28.5" x14ac:dyDescent="0.35">
      <c r="A8" s="50" t="s">
        <v>27</v>
      </c>
      <c r="B8" s="44">
        <v>0.12064983420369872</v>
      </c>
      <c r="C8" s="44">
        <v>0.99729593542009165</v>
      </c>
      <c r="D8" s="44">
        <v>0.9113701810364756</v>
      </c>
      <c r="E8" s="44">
        <v>0.82529848358787572</v>
      </c>
      <c r="F8" s="44">
        <v>0.85868368289953412</v>
      </c>
      <c r="G8" s="44">
        <v>0.88535478637807741</v>
      </c>
      <c r="H8" s="44">
        <v>1</v>
      </c>
      <c r="I8" s="44"/>
    </row>
    <row r="9" spans="1:10" ht="15" thickBot="1" x14ac:dyDescent="0.4">
      <c r="A9" s="51" t="s">
        <v>28</v>
      </c>
      <c r="B9" s="45">
        <v>0.11450177379602215</v>
      </c>
      <c r="C9" s="45">
        <v>0.99202092815891918</v>
      </c>
      <c r="D9" s="45">
        <v>0.9180675123643629</v>
      </c>
      <c r="E9" s="45">
        <v>0.82825993741488235</v>
      </c>
      <c r="F9" s="45">
        <v>0.84436643954407375</v>
      </c>
      <c r="G9" s="45">
        <v>0.8722166816371052</v>
      </c>
      <c r="H9" s="45">
        <v>0.98993661935256283</v>
      </c>
      <c r="I9" s="45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G6" sqref="G6"/>
    </sheetView>
  </sheetViews>
  <sheetFormatPr defaultRowHeight="14.5" x14ac:dyDescent="0.35"/>
  <sheetData>
    <row r="1" spans="1:10" ht="52.5" x14ac:dyDescent="0.35">
      <c r="A1" s="61" t="s">
        <v>13</v>
      </c>
      <c r="B1" s="52" t="s">
        <v>35</v>
      </c>
      <c r="C1" s="58"/>
      <c r="D1" s="52" t="s">
        <v>2</v>
      </c>
      <c r="E1" s="53"/>
      <c r="F1" s="52"/>
      <c r="G1" s="52"/>
      <c r="H1" s="52"/>
      <c r="I1" s="53"/>
      <c r="J1" s="53"/>
    </row>
    <row r="2" spans="1:10" x14ac:dyDescent="0.35">
      <c r="A2" s="62">
        <v>1</v>
      </c>
      <c r="B2" s="54" t="s">
        <v>36</v>
      </c>
      <c r="C2" s="59"/>
      <c r="D2" s="55">
        <v>18</v>
      </c>
      <c r="E2" s="57"/>
      <c r="F2" s="63"/>
      <c r="G2" s="67" t="s">
        <v>45</v>
      </c>
      <c r="H2" s="56"/>
      <c r="I2" s="54"/>
      <c r="J2" s="56"/>
    </row>
    <row r="3" spans="1:10" x14ac:dyDescent="0.35">
      <c r="A3" s="62">
        <v>2</v>
      </c>
      <c r="B3" s="54" t="s">
        <v>36</v>
      </c>
      <c r="C3" s="59"/>
      <c r="D3" s="55">
        <v>22</v>
      </c>
      <c r="E3" s="57"/>
      <c r="F3" s="55"/>
      <c r="G3" s="67" t="s">
        <v>46</v>
      </c>
      <c r="H3" s="56"/>
      <c r="I3" s="54"/>
      <c r="J3" s="56"/>
    </row>
    <row r="4" spans="1:10" x14ac:dyDescent="0.35">
      <c r="A4" s="62">
        <v>3</v>
      </c>
      <c r="B4" s="54" t="s">
        <v>39</v>
      </c>
      <c r="C4" s="59"/>
      <c r="D4" s="55">
        <v>29</v>
      </c>
      <c r="E4" s="57"/>
      <c r="F4" s="55"/>
      <c r="G4" s="67" t="s">
        <v>47</v>
      </c>
      <c r="H4" s="56"/>
      <c r="I4" s="54"/>
      <c r="J4" s="56"/>
    </row>
    <row r="5" spans="1:10" x14ac:dyDescent="0.35">
      <c r="A5" s="62">
        <v>4</v>
      </c>
      <c r="B5" s="54" t="s">
        <v>36</v>
      </c>
      <c r="C5" s="59"/>
      <c r="D5" s="55">
        <v>25</v>
      </c>
      <c r="E5" s="57"/>
      <c r="F5" s="55"/>
      <c r="G5" s="67" t="s">
        <v>48</v>
      </c>
      <c r="H5" s="56"/>
      <c r="I5" s="54"/>
      <c r="J5" s="56"/>
    </row>
    <row r="6" spans="1:10" x14ac:dyDescent="0.35">
      <c r="A6" s="62">
        <v>5</v>
      </c>
      <c r="B6" s="54" t="s">
        <v>39</v>
      </c>
      <c r="C6" s="59"/>
      <c r="D6" s="55">
        <v>36</v>
      </c>
      <c r="E6" s="57"/>
      <c r="F6" s="55"/>
      <c r="G6" s="54"/>
      <c r="H6" s="56"/>
      <c r="I6" s="54"/>
      <c r="J6" s="56"/>
    </row>
    <row r="7" spans="1:10" x14ac:dyDescent="0.35">
      <c r="A7" s="62">
        <v>6</v>
      </c>
      <c r="B7" s="54" t="s">
        <v>39</v>
      </c>
      <c r="C7" s="59"/>
      <c r="D7" s="55">
        <v>34</v>
      </c>
      <c r="E7" s="57"/>
      <c r="F7" s="55"/>
      <c r="G7" s="54"/>
      <c r="H7" s="56"/>
      <c r="I7" s="54"/>
      <c r="J7" s="56"/>
    </row>
    <row r="8" spans="1:10" x14ac:dyDescent="0.35">
      <c r="A8" s="62">
        <v>7</v>
      </c>
      <c r="B8" s="54" t="s">
        <v>36</v>
      </c>
      <c r="C8" s="59"/>
      <c r="D8" s="55">
        <v>25</v>
      </c>
      <c r="E8" s="57"/>
      <c r="F8" s="55"/>
      <c r="G8" s="54"/>
      <c r="H8" s="56"/>
      <c r="I8" s="54"/>
      <c r="J8" s="56"/>
    </row>
    <row r="9" spans="1:10" x14ac:dyDescent="0.35">
      <c r="A9" s="62">
        <v>8</v>
      </c>
      <c r="B9" s="54" t="s">
        <v>39</v>
      </c>
      <c r="C9" s="60"/>
      <c r="D9" s="55">
        <v>34</v>
      </c>
      <c r="E9" s="57"/>
      <c r="F9" s="55"/>
      <c r="G9" s="54"/>
      <c r="H9" s="56"/>
      <c r="I9" s="54"/>
      <c r="J9" s="56"/>
    </row>
    <row r="10" spans="1:10" x14ac:dyDescent="0.35">
      <c r="A10" s="62">
        <v>9</v>
      </c>
      <c r="B10" s="54" t="s">
        <v>42</v>
      </c>
      <c r="C10" s="60"/>
      <c r="D10" s="55">
        <v>6</v>
      </c>
      <c r="E10" s="57"/>
      <c r="F10" s="55"/>
      <c r="G10" s="54"/>
      <c r="H10" s="56"/>
      <c r="I10" s="54"/>
      <c r="J10" s="56"/>
    </row>
    <row r="11" spans="1:10" x14ac:dyDescent="0.35">
      <c r="A11" s="62">
        <v>10</v>
      </c>
      <c r="B11" s="54" t="s">
        <v>42</v>
      </c>
      <c r="C11" s="60"/>
      <c r="D11" s="55">
        <v>15</v>
      </c>
      <c r="E11" s="57"/>
      <c r="F11" s="55"/>
      <c r="G11" s="54"/>
      <c r="H11" s="56"/>
      <c r="I11" s="54"/>
      <c r="J11" s="56"/>
    </row>
    <row r="12" spans="1:10" x14ac:dyDescent="0.35">
      <c r="A12" s="62">
        <v>11</v>
      </c>
      <c r="B12" s="54" t="s">
        <v>42</v>
      </c>
      <c r="C12" s="60"/>
      <c r="D12" s="55">
        <v>20</v>
      </c>
      <c r="E12" s="57"/>
      <c r="F12" s="55"/>
      <c r="G12" s="54"/>
      <c r="H12" s="56"/>
      <c r="I12" s="54"/>
      <c r="J12" s="56"/>
    </row>
    <row r="13" spans="1:10" x14ac:dyDescent="0.35">
      <c r="A13" s="62">
        <v>12</v>
      </c>
      <c r="B13" s="54" t="s">
        <v>42</v>
      </c>
      <c r="C13" s="60"/>
      <c r="D13" s="55">
        <v>24</v>
      </c>
      <c r="E13" s="57"/>
      <c r="F13" s="55"/>
      <c r="G13" s="54"/>
      <c r="H13" s="56"/>
      <c r="I13" s="54"/>
      <c r="J13" s="56"/>
    </row>
    <row r="14" spans="1:10" x14ac:dyDescent="0.35">
      <c r="A14" s="62">
        <v>13</v>
      </c>
      <c r="B14" s="54" t="s">
        <v>36</v>
      </c>
      <c r="C14" s="60"/>
      <c r="D14" s="55">
        <v>20</v>
      </c>
      <c r="E14" s="57"/>
      <c r="F14" s="55"/>
      <c r="G14" s="54"/>
      <c r="H14" s="56"/>
      <c r="I14" s="54"/>
      <c r="J14" s="56"/>
    </row>
    <row r="15" spans="1:10" x14ac:dyDescent="0.35">
      <c r="A15" s="62">
        <v>14</v>
      </c>
      <c r="B15" s="54" t="s">
        <v>36</v>
      </c>
      <c r="C15" s="60"/>
      <c r="D15" s="55">
        <v>30</v>
      </c>
      <c r="E15" s="57"/>
      <c r="F15" s="55"/>
      <c r="G15" s="54"/>
      <c r="H15" s="56"/>
      <c r="I15" s="54"/>
      <c r="J15" s="56"/>
    </row>
    <row r="16" spans="1:10" x14ac:dyDescent="0.35">
      <c r="A16" s="62">
        <v>15</v>
      </c>
      <c r="B16" s="54" t="s">
        <v>36</v>
      </c>
      <c r="C16" s="59"/>
      <c r="D16" s="55">
        <v>24</v>
      </c>
      <c r="E16" s="57"/>
      <c r="F16" s="55"/>
      <c r="G16" s="54"/>
      <c r="H16" s="56"/>
      <c r="I16" s="54"/>
      <c r="J16" s="56"/>
    </row>
    <row r="17" spans="1:10" x14ac:dyDescent="0.35">
      <c r="A17" s="62">
        <v>16</v>
      </c>
      <c r="B17" s="54" t="s">
        <v>42</v>
      </c>
      <c r="C17" s="60"/>
      <c r="D17" s="55">
        <v>9</v>
      </c>
      <c r="E17" s="57"/>
      <c r="F17" s="55"/>
      <c r="G17" s="54"/>
      <c r="H17" s="56"/>
      <c r="I17" s="54"/>
      <c r="J17" s="56"/>
    </row>
    <row r="18" spans="1:10" x14ac:dyDescent="0.35">
      <c r="A18" s="62">
        <v>17</v>
      </c>
      <c r="B18" s="54" t="s">
        <v>36</v>
      </c>
      <c r="C18" s="60"/>
      <c r="D18" s="55">
        <v>21</v>
      </c>
      <c r="E18" s="57"/>
      <c r="F18" s="55"/>
      <c r="G18" s="54"/>
      <c r="H18" s="56"/>
      <c r="I18" s="54"/>
      <c r="J18" s="56"/>
    </row>
    <row r="19" spans="1:10" x14ac:dyDescent="0.35">
      <c r="A19" s="62">
        <v>18</v>
      </c>
      <c r="B19" s="54" t="s">
        <v>39</v>
      </c>
      <c r="C19" s="59"/>
      <c r="D19" s="55">
        <v>28</v>
      </c>
      <c r="E19" s="57"/>
      <c r="F19" s="55"/>
      <c r="G19" s="54"/>
      <c r="H19" s="56"/>
      <c r="I19" s="54"/>
      <c r="J19" s="56"/>
    </row>
    <row r="20" spans="1:10" x14ac:dyDescent="0.35">
      <c r="A20" s="62">
        <v>19</v>
      </c>
      <c r="B20" s="54" t="s">
        <v>36</v>
      </c>
      <c r="C20" s="60"/>
      <c r="D20" s="55">
        <v>18</v>
      </c>
      <c r="E20" s="57"/>
      <c r="F20" s="55"/>
      <c r="G20" s="54"/>
      <c r="H20" s="56"/>
      <c r="I20" s="54"/>
      <c r="J20" s="56"/>
    </row>
    <row r="21" spans="1:10" x14ac:dyDescent="0.35">
      <c r="A21" s="62">
        <v>20</v>
      </c>
      <c r="B21" s="54" t="s">
        <v>43</v>
      </c>
      <c r="C21" s="60"/>
      <c r="D21" s="55">
        <v>32</v>
      </c>
      <c r="E21" s="57"/>
      <c r="F21" s="55"/>
      <c r="G21" s="54"/>
      <c r="H21" s="56"/>
      <c r="I21" s="54"/>
      <c r="J21" s="56"/>
    </row>
    <row r="22" spans="1:10" x14ac:dyDescent="0.35">
      <c r="A22" s="62">
        <v>21</v>
      </c>
      <c r="B22" s="54" t="s">
        <v>39</v>
      </c>
      <c r="C22" s="60"/>
      <c r="D22" s="55">
        <v>27</v>
      </c>
      <c r="E22" s="57"/>
      <c r="F22" s="55"/>
      <c r="G22" s="54"/>
      <c r="H22" s="56"/>
      <c r="I22" s="54"/>
      <c r="J22" s="56"/>
    </row>
    <row r="23" spans="1:10" x14ac:dyDescent="0.35">
      <c r="A23" s="62">
        <v>22</v>
      </c>
      <c r="B23" s="54" t="s">
        <v>36</v>
      </c>
      <c r="C23" s="60"/>
      <c r="D23" s="55">
        <v>20</v>
      </c>
      <c r="E23" s="57"/>
      <c r="F23" s="55"/>
      <c r="G23" s="54"/>
      <c r="H23" s="56"/>
      <c r="I23" s="54"/>
      <c r="J23" s="56"/>
    </row>
    <row r="24" spans="1:10" x14ac:dyDescent="0.35">
      <c r="A24" s="62">
        <v>23</v>
      </c>
      <c r="B24" s="54" t="s">
        <v>39</v>
      </c>
      <c r="C24" s="60"/>
      <c r="D24" s="55">
        <v>33</v>
      </c>
      <c r="E24" s="57"/>
      <c r="F24" s="55"/>
      <c r="G24" s="54"/>
      <c r="H24" s="56"/>
      <c r="I24" s="54"/>
      <c r="J24" s="56"/>
    </row>
    <row r="25" spans="1:10" x14ac:dyDescent="0.35">
      <c r="A25" s="62">
        <v>24</v>
      </c>
      <c r="B25" s="54" t="s">
        <v>43</v>
      </c>
      <c r="C25" s="60"/>
      <c r="D25" s="55">
        <v>34</v>
      </c>
      <c r="E25" s="57"/>
      <c r="F25" s="55"/>
      <c r="G25" s="54"/>
      <c r="H25" s="56"/>
      <c r="I25" s="54"/>
      <c r="J25" s="56"/>
    </row>
    <row r="26" spans="1:10" x14ac:dyDescent="0.35">
      <c r="A26" s="62">
        <v>25</v>
      </c>
      <c r="B26" s="54" t="s">
        <v>39</v>
      </c>
      <c r="C26" s="60"/>
      <c r="D26" s="55">
        <v>31</v>
      </c>
      <c r="E26" s="57"/>
      <c r="F26" s="55"/>
      <c r="G26" s="54"/>
      <c r="H26" s="56"/>
      <c r="I26" s="54"/>
      <c r="J26" s="5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H1" sqref="H1"/>
    </sheetView>
  </sheetViews>
  <sheetFormatPr defaultRowHeight="14.5" x14ac:dyDescent="0.35"/>
  <cols>
    <col min="7" max="7" width="12.7265625" customWidth="1"/>
    <col min="8" max="8" width="14" customWidth="1"/>
  </cols>
  <sheetData>
    <row r="1" spans="1:8" ht="52.5" x14ac:dyDescent="0.35">
      <c r="A1" s="73" t="s">
        <v>13</v>
      </c>
      <c r="B1" s="65" t="s">
        <v>35</v>
      </c>
      <c r="C1" s="70"/>
      <c r="D1" s="65" t="s">
        <v>2</v>
      </c>
      <c r="E1" s="66" t="s">
        <v>14</v>
      </c>
      <c r="F1" s="65"/>
      <c r="G1" s="75" t="s">
        <v>44</v>
      </c>
      <c r="H1" s="76">
        <f>PEARSON(B2+B2:B26,E2:E26)</f>
        <v>0.82523284299185928</v>
      </c>
    </row>
    <row r="2" spans="1:8" x14ac:dyDescent="0.35">
      <c r="A2" s="74">
        <v>1</v>
      </c>
      <c r="B2" s="67">
        <v>2</v>
      </c>
      <c r="C2" s="71"/>
      <c r="D2" s="68">
        <v>18</v>
      </c>
      <c r="E2" s="69">
        <f>_xlfn.RANK.EQ(D2,D$2:D$26,1)</f>
        <v>4</v>
      </c>
      <c r="F2" s="68"/>
      <c r="G2" s="67" t="s">
        <v>37</v>
      </c>
      <c r="H2" s="64"/>
    </row>
    <row r="3" spans="1:8" x14ac:dyDescent="0.35">
      <c r="A3" s="74">
        <v>2</v>
      </c>
      <c r="B3" s="67">
        <v>2</v>
      </c>
      <c r="C3" s="71"/>
      <c r="D3" s="68">
        <v>22</v>
      </c>
      <c r="E3" s="69">
        <f t="shared" ref="E3:E26" si="0">_xlfn.RANK.EQ(D3,D$2:D$26,1)</f>
        <v>10</v>
      </c>
      <c r="F3" s="68"/>
      <c r="G3" s="67" t="s">
        <v>38</v>
      </c>
      <c r="H3" s="68"/>
    </row>
    <row r="4" spans="1:8" x14ac:dyDescent="0.35">
      <c r="A4" s="74">
        <v>3</v>
      </c>
      <c r="B4" s="67">
        <v>3</v>
      </c>
      <c r="C4" s="71"/>
      <c r="D4" s="68">
        <v>29</v>
      </c>
      <c r="E4" s="69">
        <f t="shared" si="0"/>
        <v>17</v>
      </c>
      <c r="F4" s="68"/>
      <c r="G4" s="67" t="s">
        <v>40</v>
      </c>
      <c r="H4" s="68"/>
    </row>
    <row r="5" spans="1:8" x14ac:dyDescent="0.35">
      <c r="A5" s="74">
        <v>4</v>
      </c>
      <c r="B5" s="67">
        <v>2</v>
      </c>
      <c r="C5" s="71"/>
      <c r="D5" s="68">
        <v>25</v>
      </c>
      <c r="E5" s="69">
        <f t="shared" si="0"/>
        <v>13</v>
      </c>
      <c r="F5" s="68"/>
      <c r="G5" s="67" t="s">
        <v>41</v>
      </c>
      <c r="H5" s="68"/>
    </row>
    <row r="6" spans="1:8" x14ac:dyDescent="0.35">
      <c r="A6" s="74">
        <v>5</v>
      </c>
      <c r="B6" s="67">
        <v>3</v>
      </c>
      <c r="C6" s="71"/>
      <c r="D6" s="68">
        <v>36</v>
      </c>
      <c r="E6" s="69">
        <f t="shared" si="0"/>
        <v>25</v>
      </c>
      <c r="F6" s="68"/>
      <c r="G6" s="64"/>
      <c r="H6" s="68"/>
    </row>
    <row r="7" spans="1:8" x14ac:dyDescent="0.35">
      <c r="A7" s="74">
        <v>6</v>
      </c>
      <c r="B7" s="67">
        <v>3</v>
      </c>
      <c r="C7" s="71"/>
      <c r="D7" s="68">
        <v>34</v>
      </c>
      <c r="E7" s="69">
        <f t="shared" si="0"/>
        <v>22</v>
      </c>
      <c r="F7" s="68"/>
      <c r="G7" s="64"/>
      <c r="H7" s="68"/>
    </row>
    <row r="8" spans="1:8" x14ac:dyDescent="0.35">
      <c r="A8" s="74">
        <v>7</v>
      </c>
      <c r="B8" s="67">
        <v>2</v>
      </c>
      <c r="C8" s="71"/>
      <c r="D8" s="68">
        <v>25</v>
      </c>
      <c r="E8" s="69">
        <f t="shared" si="0"/>
        <v>13</v>
      </c>
      <c r="F8" s="68"/>
      <c r="G8" s="64"/>
      <c r="H8" s="68"/>
    </row>
    <row r="9" spans="1:8" x14ac:dyDescent="0.35">
      <c r="A9" s="74">
        <v>8</v>
      </c>
      <c r="B9" s="67">
        <v>3</v>
      </c>
      <c r="C9" s="72"/>
      <c r="D9" s="68">
        <v>34</v>
      </c>
      <c r="E9" s="69">
        <f t="shared" si="0"/>
        <v>22</v>
      </c>
      <c r="F9" s="68"/>
      <c r="G9" s="64"/>
      <c r="H9" s="68"/>
    </row>
    <row r="10" spans="1:8" x14ac:dyDescent="0.35">
      <c r="A10" s="74">
        <v>9</v>
      </c>
      <c r="B10" s="67">
        <v>1</v>
      </c>
      <c r="C10" s="72"/>
      <c r="D10" s="68">
        <v>6</v>
      </c>
      <c r="E10" s="69">
        <f t="shared" si="0"/>
        <v>1</v>
      </c>
      <c r="F10" s="68"/>
      <c r="G10" s="64"/>
      <c r="H10" s="68"/>
    </row>
    <row r="11" spans="1:8" x14ac:dyDescent="0.35">
      <c r="A11" s="74">
        <v>10</v>
      </c>
      <c r="B11" s="67">
        <v>1</v>
      </c>
      <c r="C11" s="72"/>
      <c r="D11" s="68">
        <v>15</v>
      </c>
      <c r="E11" s="69">
        <f t="shared" si="0"/>
        <v>3</v>
      </c>
      <c r="F11" s="68"/>
      <c r="G11" s="64"/>
      <c r="H11" s="68"/>
    </row>
    <row r="12" spans="1:8" x14ac:dyDescent="0.35">
      <c r="A12" s="74">
        <v>11</v>
      </c>
      <c r="B12" s="67">
        <v>1</v>
      </c>
      <c r="C12" s="72"/>
      <c r="D12" s="68">
        <v>20</v>
      </c>
      <c r="E12" s="69">
        <f t="shared" si="0"/>
        <v>6</v>
      </c>
      <c r="F12" s="68"/>
      <c r="G12" s="64"/>
      <c r="H12" s="68"/>
    </row>
    <row r="13" spans="1:8" x14ac:dyDescent="0.35">
      <c r="A13" s="74">
        <v>12</v>
      </c>
      <c r="B13" s="67">
        <v>1</v>
      </c>
      <c r="C13" s="72"/>
      <c r="D13" s="68">
        <v>24</v>
      </c>
      <c r="E13" s="69">
        <f t="shared" si="0"/>
        <v>11</v>
      </c>
      <c r="F13" s="68"/>
      <c r="G13" s="64"/>
      <c r="H13" s="68"/>
    </row>
    <row r="14" spans="1:8" x14ac:dyDescent="0.35">
      <c r="A14" s="74">
        <v>13</v>
      </c>
      <c r="B14" s="67">
        <v>2</v>
      </c>
      <c r="C14" s="72"/>
      <c r="D14" s="68">
        <v>20</v>
      </c>
      <c r="E14" s="69">
        <f t="shared" si="0"/>
        <v>6</v>
      </c>
      <c r="F14" s="68"/>
      <c r="G14" s="64"/>
      <c r="H14" s="68"/>
    </row>
    <row r="15" spans="1:8" x14ac:dyDescent="0.35">
      <c r="A15" s="74">
        <v>14</v>
      </c>
      <c r="B15" s="67">
        <v>2</v>
      </c>
      <c r="C15" s="72"/>
      <c r="D15" s="68">
        <v>30</v>
      </c>
      <c r="E15" s="69">
        <f t="shared" si="0"/>
        <v>18</v>
      </c>
      <c r="F15" s="68"/>
      <c r="G15" s="64"/>
      <c r="H15" s="68"/>
    </row>
    <row r="16" spans="1:8" x14ac:dyDescent="0.35">
      <c r="A16" s="74">
        <v>15</v>
      </c>
      <c r="B16" s="67">
        <v>2</v>
      </c>
      <c r="C16" s="71"/>
      <c r="D16" s="68">
        <v>24</v>
      </c>
      <c r="E16" s="69">
        <f t="shared" si="0"/>
        <v>11</v>
      </c>
      <c r="F16" s="68"/>
      <c r="G16" s="64"/>
      <c r="H16" s="68"/>
    </row>
    <row r="17" spans="1:8" x14ac:dyDescent="0.35">
      <c r="A17" s="74">
        <v>16</v>
      </c>
      <c r="B17" s="67">
        <v>1</v>
      </c>
      <c r="C17" s="72"/>
      <c r="D17" s="68">
        <v>9</v>
      </c>
      <c r="E17" s="69">
        <f t="shared" si="0"/>
        <v>2</v>
      </c>
      <c r="F17" s="68"/>
      <c r="G17" s="64"/>
      <c r="H17" s="68"/>
    </row>
    <row r="18" spans="1:8" x14ac:dyDescent="0.35">
      <c r="A18" s="74">
        <v>17</v>
      </c>
      <c r="B18" s="67">
        <v>2</v>
      </c>
      <c r="C18" s="72"/>
      <c r="D18" s="68">
        <v>21</v>
      </c>
      <c r="E18" s="69">
        <f t="shared" si="0"/>
        <v>9</v>
      </c>
      <c r="F18" s="68"/>
      <c r="G18" s="64"/>
      <c r="H18" s="68"/>
    </row>
    <row r="19" spans="1:8" x14ac:dyDescent="0.35">
      <c r="A19" s="74">
        <v>18</v>
      </c>
      <c r="B19" s="67">
        <v>3</v>
      </c>
      <c r="C19" s="71"/>
      <c r="D19" s="68">
        <v>28</v>
      </c>
      <c r="E19" s="69">
        <f t="shared" si="0"/>
        <v>16</v>
      </c>
      <c r="F19" s="68"/>
      <c r="G19" s="64"/>
      <c r="H19" s="68"/>
    </row>
    <row r="20" spans="1:8" x14ac:dyDescent="0.35">
      <c r="A20" s="74">
        <v>19</v>
      </c>
      <c r="B20" s="67">
        <v>2</v>
      </c>
      <c r="C20" s="72"/>
      <c r="D20" s="68">
        <v>18</v>
      </c>
      <c r="E20" s="69">
        <f t="shared" si="0"/>
        <v>4</v>
      </c>
      <c r="F20" s="68"/>
      <c r="G20" s="64"/>
      <c r="H20" s="68"/>
    </row>
    <row r="21" spans="1:8" x14ac:dyDescent="0.35">
      <c r="A21" s="74">
        <v>20</v>
      </c>
      <c r="B21" s="67">
        <v>4</v>
      </c>
      <c r="C21" s="72"/>
      <c r="D21" s="68">
        <v>32</v>
      </c>
      <c r="E21" s="69">
        <f t="shared" si="0"/>
        <v>20</v>
      </c>
      <c r="F21" s="68"/>
      <c r="G21" s="64"/>
      <c r="H21" s="68"/>
    </row>
    <row r="22" spans="1:8" x14ac:dyDescent="0.35">
      <c r="A22" s="74">
        <v>21</v>
      </c>
      <c r="B22" s="67">
        <v>3</v>
      </c>
      <c r="C22" s="72"/>
      <c r="D22" s="68">
        <v>27</v>
      </c>
      <c r="E22" s="69">
        <f t="shared" si="0"/>
        <v>15</v>
      </c>
      <c r="F22" s="68"/>
      <c r="G22" s="64"/>
      <c r="H22" s="68"/>
    </row>
    <row r="23" spans="1:8" x14ac:dyDescent="0.35">
      <c r="A23" s="74">
        <v>22</v>
      </c>
      <c r="B23" s="67">
        <v>2</v>
      </c>
      <c r="C23" s="72"/>
      <c r="D23" s="68">
        <v>20</v>
      </c>
      <c r="E23" s="69">
        <f t="shared" si="0"/>
        <v>6</v>
      </c>
      <c r="F23" s="68"/>
      <c r="G23" s="64"/>
      <c r="H23" s="68"/>
    </row>
    <row r="24" spans="1:8" x14ac:dyDescent="0.35">
      <c r="A24" s="74">
        <v>23</v>
      </c>
      <c r="B24" s="67">
        <v>3</v>
      </c>
      <c r="C24" s="72"/>
      <c r="D24" s="68">
        <v>33</v>
      </c>
      <c r="E24" s="69">
        <f t="shared" si="0"/>
        <v>21</v>
      </c>
      <c r="F24" s="68"/>
      <c r="G24" s="64"/>
      <c r="H24" s="68"/>
    </row>
    <row r="25" spans="1:8" x14ac:dyDescent="0.35">
      <c r="A25" s="74">
        <v>24</v>
      </c>
      <c r="B25" s="67">
        <v>4</v>
      </c>
      <c r="C25" s="72"/>
      <c r="D25" s="68">
        <v>34</v>
      </c>
      <c r="E25" s="69">
        <f t="shared" si="0"/>
        <v>22</v>
      </c>
      <c r="F25" s="68"/>
      <c r="G25" s="64"/>
      <c r="H25" s="68"/>
    </row>
    <row r="26" spans="1:8" x14ac:dyDescent="0.35">
      <c r="A26" s="74">
        <v>25</v>
      </c>
      <c r="B26" s="67">
        <v>3</v>
      </c>
      <c r="C26" s="72"/>
      <c r="D26" s="68">
        <v>31</v>
      </c>
      <c r="E26" s="69">
        <f t="shared" si="0"/>
        <v>19</v>
      </c>
      <c r="F26" s="68"/>
      <c r="G26" s="64"/>
      <c r="H26" s="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Fractions Data</vt:lpstr>
      <vt:lpstr> Fractions Solution</vt:lpstr>
      <vt:lpstr>Attendance</vt:lpstr>
      <vt:lpstr>Attendance Solution</vt:lpstr>
      <vt:lpstr>Washington Data</vt:lpstr>
      <vt:lpstr>Washington Solution 1</vt:lpstr>
      <vt:lpstr>Washington Solution 2</vt:lpstr>
      <vt:lpstr>Report Card Data</vt:lpstr>
      <vt:lpstr>Report Card Solution</vt:lpstr>
      <vt:lpstr>Multivariate Ex. Data</vt:lpstr>
      <vt:lpstr>Multivariate Solution</vt:lpstr>
      <vt:lpstr>Spearman Ex. Data</vt:lpstr>
      <vt:lpstr>Spearman Ex. Solution</vt:lpstr>
      <vt:lpstr>Chart1</vt:lpstr>
      <vt:lpstr>'Washington Data'!_____2006</vt:lpstr>
    </vt:vector>
  </TitlesOfParts>
  <Company>Seton Hall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Babo</dc:creator>
  <cp:lastModifiedBy>Gerard Babo</cp:lastModifiedBy>
  <dcterms:created xsi:type="dcterms:W3CDTF">2014-06-28T14:18:04Z</dcterms:created>
  <dcterms:modified xsi:type="dcterms:W3CDTF">2015-01-30T14:48:25Z</dcterms:modified>
</cp:coreProperties>
</file>